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pivotTables/pivotTable1.xml" ContentType="application/vnd.openxmlformats-officedocument.spreadsheetml.pivotTable+xml"/>
  <Override PartName="/xl/tables/table1.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0"/>
  <workbookPr hidePivotFieldList="1"/>
  <mc:AlternateContent xmlns:mc="http://schemas.openxmlformats.org/markup-compatibility/2006">
    <mc:Choice Requires="x15">
      <x15ac:absPath xmlns:x15ac="http://schemas.microsoft.com/office/spreadsheetml/2010/11/ac" url="C:\Users\user\Documents\"/>
    </mc:Choice>
  </mc:AlternateContent>
  <xr:revisionPtr revIDLastSave="0" documentId="13_ncr:1_{BC81131C-65DF-477E-B077-466F48E2461C}" xr6:coauthVersionLast="36" xr6:coauthVersionMax="36" xr10:uidLastSave="{00000000-0000-0000-0000-000000000000}"/>
  <bookViews>
    <workbookView xWindow="0" yWindow="0" windowWidth="28800" windowHeight="12105" firstSheet="9" activeTab="15" xr2:uid="{00000000-000D-0000-FFFF-FFFF00000000}"/>
  </bookViews>
  <sheets>
    <sheet name="Presentacion " sheetId="10" r:id="rId1"/>
    <sheet name="Análisis de Contexto " sheetId="14" r:id="rId2"/>
    <sheet name="Estrategias" sheetId="15" r:id="rId3"/>
    <sheet name="Instructivo" sheetId="3" r:id="rId4"/>
    <sheet name="Mapa Final" sheetId="1" r:id="rId5"/>
    <sheet name="Clasificación Riesgo" sheetId="4" r:id="rId6"/>
    <sheet name="Tabla probabilidad" sheetId="5" r:id="rId7"/>
    <sheet name="Tabla Impacto" sheetId="6" r:id="rId8"/>
    <sheet name="Tabla Valoración de Controles" sheetId="7" r:id="rId9"/>
    <sheet name="Matriz de Calor" sheetId="21" r:id="rId10"/>
    <sheet name="Hoja1" sheetId="13" state="hidden" r:id="rId11"/>
    <sheet name="LISTA" sheetId="2" state="hidden" r:id="rId12"/>
    <sheet name="Seguimiento 1 Trimestre" sheetId="18" r:id="rId13"/>
    <sheet name="Seguimiento 2 Trimestre" sheetId="17" r:id="rId14"/>
    <sheet name="Seguimiento 3 Trimestre " sheetId="19" r:id="rId15"/>
    <sheet name="Seguimiento 4 Trimestre " sheetId="20" r:id="rId16"/>
  </sheets>
  <externalReferences>
    <externalReference r:id="rId17"/>
    <externalReference r:id="rId18"/>
    <externalReference r:id="rId19"/>
    <externalReference r:id="rId20"/>
  </externalReferences>
  <definedNames>
    <definedName name="Data">'[1]Tabla de Valoración'!$I$2:$L$5</definedName>
    <definedName name="Diseño">'[1]Tabla de Valoración'!$I$2:$I$5</definedName>
    <definedName name="Ejecución">'[1]Tabla de Valoración'!$I$2:$L$2</definedName>
    <definedName name="Posibilidad" localSheetId="1">[2]Hoja2!$H$3:$H$7</definedName>
    <definedName name="Posibilidad" localSheetId="2">[2]Hoja2!$H$3:$H$7</definedName>
    <definedName name="Posibilidad">[3]Hoja2!$H$3:$H$7</definedName>
  </definedNames>
  <calcPr calcId="191029"/>
  <pivotCaches>
    <pivotCache cacheId="20" r:id="rId21"/>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0" i="20" l="1"/>
  <c r="F30" i="20" l="1"/>
  <c r="D15" i="18" l="1"/>
  <c r="F20" i="18" l="1"/>
  <c r="D20" i="18"/>
  <c r="T39" i="1" l="1"/>
  <c r="Q39" i="1"/>
  <c r="T38" i="1"/>
  <c r="Q38" i="1"/>
  <c r="T37" i="1"/>
  <c r="Q37" i="1"/>
  <c r="T36" i="1"/>
  <c r="Q36" i="1"/>
  <c r="T35" i="1"/>
  <c r="Q35" i="1"/>
  <c r="M35" i="1"/>
  <c r="L35" i="1"/>
  <c r="I35" i="19" s="1"/>
  <c r="J35" i="1"/>
  <c r="I35" i="1"/>
  <c r="H35" i="20" s="1"/>
  <c r="Q26" i="1"/>
  <c r="T26" i="1"/>
  <c r="Q20" i="1"/>
  <c r="E10" i="18"/>
  <c r="Q12" i="1"/>
  <c r="M30" i="1"/>
  <c r="L30" i="1"/>
  <c r="I30" i="19" s="1"/>
  <c r="M25" i="1"/>
  <c r="L25" i="1"/>
  <c r="M20" i="1"/>
  <c r="L20" i="1"/>
  <c r="I20" i="20" s="1"/>
  <c r="M15" i="1"/>
  <c r="L15" i="1"/>
  <c r="I15" i="19" s="1"/>
  <c r="M10" i="1"/>
  <c r="AD12" i="1" s="1"/>
  <c r="AC12" i="1" s="1"/>
  <c r="L10" i="1"/>
  <c r="I10" i="18" s="1"/>
  <c r="B55" i="20"/>
  <c r="B50" i="20"/>
  <c r="B45" i="20"/>
  <c r="B40" i="20"/>
  <c r="B35" i="20"/>
  <c r="B30" i="20"/>
  <c r="B25" i="20"/>
  <c r="B20" i="20"/>
  <c r="B15" i="20"/>
  <c r="B10" i="20"/>
  <c r="B55" i="19"/>
  <c r="B50" i="19"/>
  <c r="B45" i="19"/>
  <c r="B40" i="19"/>
  <c r="B35" i="19"/>
  <c r="B30" i="19"/>
  <c r="B25" i="19"/>
  <c r="B20" i="19"/>
  <c r="B15" i="19"/>
  <c r="B10" i="19"/>
  <c r="B35" i="17"/>
  <c r="B30" i="17"/>
  <c r="B25" i="17"/>
  <c r="B20" i="17"/>
  <c r="B15" i="17"/>
  <c r="B10" i="17"/>
  <c r="B35" i="18"/>
  <c r="B30" i="18"/>
  <c r="B25" i="18"/>
  <c r="B20" i="18"/>
  <c r="B15" i="18"/>
  <c r="B10" i="18"/>
  <c r="I50" i="20"/>
  <c r="I45" i="19"/>
  <c r="I40" i="20"/>
  <c r="I15" i="20"/>
  <c r="N55" i="20"/>
  <c r="G55" i="20"/>
  <c r="F55" i="20"/>
  <c r="E55" i="20"/>
  <c r="D55" i="20"/>
  <c r="C55" i="20"/>
  <c r="A55" i="20"/>
  <c r="N50" i="20"/>
  <c r="G50" i="20"/>
  <c r="F50" i="20"/>
  <c r="E50" i="20"/>
  <c r="D50" i="20"/>
  <c r="C50" i="20"/>
  <c r="A50" i="20"/>
  <c r="N45" i="20"/>
  <c r="G45" i="20"/>
  <c r="F45" i="20"/>
  <c r="E45" i="20"/>
  <c r="D45" i="20"/>
  <c r="C45" i="20"/>
  <c r="A45" i="20"/>
  <c r="N40" i="20"/>
  <c r="G40" i="20"/>
  <c r="F40" i="20"/>
  <c r="E40" i="20"/>
  <c r="D40" i="20"/>
  <c r="C40" i="20"/>
  <c r="A40" i="20"/>
  <c r="N35" i="20"/>
  <c r="G35" i="20"/>
  <c r="F35" i="20"/>
  <c r="E35" i="20"/>
  <c r="D35" i="20"/>
  <c r="C35" i="20"/>
  <c r="A35" i="20"/>
  <c r="N30" i="20"/>
  <c r="G30" i="20"/>
  <c r="E30" i="20"/>
  <c r="C30" i="20"/>
  <c r="A30" i="20"/>
  <c r="N25" i="20"/>
  <c r="G25" i="20"/>
  <c r="F25" i="20"/>
  <c r="E25" i="20"/>
  <c r="D25" i="20"/>
  <c r="C25" i="20"/>
  <c r="A25" i="20"/>
  <c r="N20" i="20"/>
  <c r="G20" i="20"/>
  <c r="F20" i="20"/>
  <c r="E20" i="20"/>
  <c r="D20" i="20"/>
  <c r="C20" i="20"/>
  <c r="A20" i="20"/>
  <c r="N15" i="20"/>
  <c r="G15" i="20"/>
  <c r="F15" i="20"/>
  <c r="E15" i="20"/>
  <c r="D15" i="20"/>
  <c r="C15" i="20"/>
  <c r="A15" i="20"/>
  <c r="N10" i="20"/>
  <c r="G10" i="20"/>
  <c r="F10" i="20"/>
  <c r="E10" i="20"/>
  <c r="D10" i="20"/>
  <c r="C10" i="20"/>
  <c r="A10" i="20"/>
  <c r="D6" i="20"/>
  <c r="D5" i="20"/>
  <c r="D4" i="20"/>
  <c r="N55" i="19"/>
  <c r="G55" i="19"/>
  <c r="F55" i="19"/>
  <c r="E55" i="19"/>
  <c r="D55" i="19"/>
  <c r="C55" i="19"/>
  <c r="A55" i="19"/>
  <c r="N50" i="19"/>
  <c r="G50" i="19"/>
  <c r="F50" i="19"/>
  <c r="E50" i="19"/>
  <c r="D50" i="19"/>
  <c r="C50" i="19"/>
  <c r="A50" i="19"/>
  <c r="N45" i="19"/>
  <c r="G45" i="19"/>
  <c r="F45" i="19"/>
  <c r="E45" i="19"/>
  <c r="D45" i="19"/>
  <c r="C45" i="19"/>
  <c r="A45" i="19"/>
  <c r="N40" i="19"/>
  <c r="G40" i="19"/>
  <c r="F40" i="19"/>
  <c r="E40" i="19"/>
  <c r="D40" i="19"/>
  <c r="C40" i="19"/>
  <c r="A40" i="19"/>
  <c r="N35" i="19"/>
  <c r="G35" i="19"/>
  <c r="F35" i="19"/>
  <c r="E35" i="19"/>
  <c r="D35" i="19"/>
  <c r="C35" i="19"/>
  <c r="A35" i="19"/>
  <c r="N30" i="19"/>
  <c r="G30" i="19"/>
  <c r="F30" i="19"/>
  <c r="E30" i="19"/>
  <c r="D30" i="19"/>
  <c r="C30" i="19"/>
  <c r="A30" i="19"/>
  <c r="N25" i="19"/>
  <c r="G25" i="19"/>
  <c r="F25" i="19"/>
  <c r="E25" i="19"/>
  <c r="D25" i="19"/>
  <c r="C25" i="19"/>
  <c r="A25" i="19"/>
  <c r="N20" i="19"/>
  <c r="G20" i="19"/>
  <c r="F20" i="19"/>
  <c r="E20" i="19"/>
  <c r="D20" i="19"/>
  <c r="C20" i="19"/>
  <c r="A20" i="19"/>
  <c r="N15" i="19"/>
  <c r="G15" i="19"/>
  <c r="F15" i="19"/>
  <c r="E15" i="19"/>
  <c r="D15" i="19"/>
  <c r="C15" i="19"/>
  <c r="A15" i="19"/>
  <c r="N10" i="19"/>
  <c r="G10" i="19"/>
  <c r="F10" i="19"/>
  <c r="E10" i="19"/>
  <c r="D10" i="19"/>
  <c r="C10" i="19"/>
  <c r="A10" i="19"/>
  <c r="D6" i="19"/>
  <c r="D5" i="19"/>
  <c r="D4" i="19"/>
  <c r="N35" i="18"/>
  <c r="G35" i="18"/>
  <c r="F35" i="18"/>
  <c r="E35" i="18"/>
  <c r="D35" i="18"/>
  <c r="C35" i="18"/>
  <c r="A35" i="18"/>
  <c r="N30" i="18"/>
  <c r="G30" i="18"/>
  <c r="F30" i="18"/>
  <c r="E30" i="18"/>
  <c r="D30" i="18"/>
  <c r="C30" i="18"/>
  <c r="A30" i="18"/>
  <c r="N25" i="18"/>
  <c r="G25" i="18"/>
  <c r="F25" i="18"/>
  <c r="E25" i="18"/>
  <c r="D25" i="18"/>
  <c r="C25" i="18"/>
  <c r="A25" i="18"/>
  <c r="N20" i="18"/>
  <c r="G20" i="18"/>
  <c r="E20" i="18"/>
  <c r="C20" i="18"/>
  <c r="A20" i="18"/>
  <c r="N15" i="18"/>
  <c r="G15" i="18"/>
  <c r="F15" i="18"/>
  <c r="E15" i="18"/>
  <c r="C15" i="18"/>
  <c r="A15" i="18"/>
  <c r="N10" i="18"/>
  <c r="G10" i="18"/>
  <c r="F10" i="18"/>
  <c r="D10" i="18"/>
  <c r="C10" i="18"/>
  <c r="A10" i="18"/>
  <c r="D6" i="18"/>
  <c r="D5" i="18"/>
  <c r="D4" i="18"/>
  <c r="I50" i="19"/>
  <c r="I55" i="19"/>
  <c r="I40" i="19"/>
  <c r="I55" i="20"/>
  <c r="I45" i="20"/>
  <c r="N35" i="17"/>
  <c r="G35" i="17"/>
  <c r="F35" i="17"/>
  <c r="E35" i="17"/>
  <c r="D35" i="17"/>
  <c r="C35" i="17"/>
  <c r="A35" i="17"/>
  <c r="N30" i="17"/>
  <c r="G30" i="17"/>
  <c r="F30" i="17"/>
  <c r="E30" i="17"/>
  <c r="D30" i="17"/>
  <c r="C30" i="17"/>
  <c r="A30" i="17"/>
  <c r="N25" i="17"/>
  <c r="G25" i="17"/>
  <c r="F25" i="17"/>
  <c r="E25" i="17"/>
  <c r="D25" i="17"/>
  <c r="C25" i="17"/>
  <c r="A25" i="17"/>
  <c r="G20" i="17"/>
  <c r="F20" i="17"/>
  <c r="E20" i="17"/>
  <c r="D20" i="17"/>
  <c r="C20" i="17"/>
  <c r="A20" i="17"/>
  <c r="N20" i="17"/>
  <c r="N15" i="17"/>
  <c r="I15" i="17"/>
  <c r="G15" i="17"/>
  <c r="F15" i="17"/>
  <c r="E15" i="17"/>
  <c r="D15" i="17"/>
  <c r="C15" i="17"/>
  <c r="A15" i="17"/>
  <c r="D6" i="17"/>
  <c r="D5" i="17"/>
  <c r="D4" i="17"/>
  <c r="N10" i="17"/>
  <c r="G10" i="17"/>
  <c r="F10" i="17"/>
  <c r="E10" i="17"/>
  <c r="D10" i="17"/>
  <c r="C10" i="17"/>
  <c r="A10" i="17"/>
  <c r="H45" i="19"/>
  <c r="H45" i="20"/>
  <c r="H40" i="19"/>
  <c r="H40" i="20"/>
  <c r="H50" i="19"/>
  <c r="H50" i="20"/>
  <c r="H55" i="19"/>
  <c r="H55" i="20"/>
  <c r="J50" i="19"/>
  <c r="J50" i="20"/>
  <c r="J55" i="20"/>
  <c r="J55" i="19"/>
  <c r="J45" i="19"/>
  <c r="J45" i="20"/>
  <c r="J40" i="20"/>
  <c r="J40" i="19"/>
  <c r="K40" i="19"/>
  <c r="K40" i="20"/>
  <c r="K55" i="19"/>
  <c r="K55" i="20"/>
  <c r="K50" i="19"/>
  <c r="K50" i="20"/>
  <c r="K45" i="19"/>
  <c r="K45" i="20"/>
  <c r="L55" i="19"/>
  <c r="L55" i="20"/>
  <c r="L50" i="19"/>
  <c r="L50" i="20"/>
  <c r="L45" i="19"/>
  <c r="L45" i="20"/>
  <c r="L40" i="20"/>
  <c r="L40" i="19"/>
  <c r="M55" i="19"/>
  <c r="M55" i="20"/>
  <c r="M50" i="19"/>
  <c r="M50" i="20"/>
  <c r="M45" i="19"/>
  <c r="M45" i="20"/>
  <c r="M40" i="20"/>
  <c r="M40" i="19"/>
  <c r="T34" i="1"/>
  <c r="Q34" i="1"/>
  <c r="AD34" i="1" s="1"/>
  <c r="AC34" i="1" s="1"/>
  <c r="T33" i="1"/>
  <c r="Q33" i="1"/>
  <c r="AD33" i="1" s="1"/>
  <c r="AC33" i="1" s="1"/>
  <c r="T32" i="1"/>
  <c r="Q32" i="1"/>
  <c r="AD32" i="1" s="1"/>
  <c r="AC32" i="1" s="1"/>
  <c r="T31" i="1"/>
  <c r="Q31" i="1"/>
  <c r="T30" i="1"/>
  <c r="Q30" i="1"/>
  <c r="AD30" i="1" s="1"/>
  <c r="AC30" i="1" s="1"/>
  <c r="J30" i="1"/>
  <c r="X32" i="1" s="1"/>
  <c r="I30" i="1"/>
  <c r="H30" i="19" s="1"/>
  <c r="AD31" i="1"/>
  <c r="AC31" i="1" s="1"/>
  <c r="T29" i="1"/>
  <c r="Q29" i="1"/>
  <c r="T28" i="1"/>
  <c r="Q28" i="1"/>
  <c r="T27" i="1"/>
  <c r="Q27" i="1"/>
  <c r="T25" i="1"/>
  <c r="Q25" i="1"/>
  <c r="AD25" i="1" s="1"/>
  <c r="AC25" i="1" s="1"/>
  <c r="J25" i="1"/>
  <c r="Z27" i="1" s="1"/>
  <c r="Y27" i="1" s="1"/>
  <c r="I25" i="1"/>
  <c r="H25" i="18" s="1"/>
  <c r="X26" i="1"/>
  <c r="T24" i="1"/>
  <c r="Q24" i="1"/>
  <c r="T23" i="1"/>
  <c r="Q23" i="1"/>
  <c r="T22" i="1"/>
  <c r="Q22" i="1"/>
  <c r="T21" i="1"/>
  <c r="Q21" i="1"/>
  <c r="T20" i="1"/>
  <c r="J20" i="1"/>
  <c r="I20" i="1"/>
  <c r="N20" i="1" s="1"/>
  <c r="J20" i="18" s="1"/>
  <c r="T19" i="1"/>
  <c r="Q19" i="1"/>
  <c r="T18" i="1"/>
  <c r="Q18" i="1"/>
  <c r="AD18" i="1" s="1"/>
  <c r="AC18" i="1" s="1"/>
  <c r="T17" i="1"/>
  <c r="Q17" i="1"/>
  <c r="AD17" i="1" s="1"/>
  <c r="AC17" i="1" s="1"/>
  <c r="T16" i="1"/>
  <c r="Q16" i="1"/>
  <c r="T15" i="1"/>
  <c r="Q15" i="1"/>
  <c r="J15" i="1"/>
  <c r="I15" i="1"/>
  <c r="H15" i="18"/>
  <c r="H15" i="19"/>
  <c r="H15" i="20"/>
  <c r="H15" i="17"/>
  <c r="AD23" i="1"/>
  <c r="AC23" i="1" s="1"/>
  <c r="Z18" i="1"/>
  <c r="Y18" i="1" s="1"/>
  <c r="T14" i="1"/>
  <c r="Q14" i="1"/>
  <c r="T13" i="1"/>
  <c r="Q13" i="1"/>
  <c r="T12" i="1"/>
  <c r="Q11" i="1"/>
  <c r="T11" i="1"/>
  <c r="T10" i="1"/>
  <c r="Q10" i="1"/>
  <c r="J10" i="1"/>
  <c r="X12" i="1" s="1"/>
  <c r="I10" i="1"/>
  <c r="H10" i="18" s="1"/>
  <c r="H10" i="20"/>
  <c r="B249" i="6" a="1"/>
  <c r="Z29" i="1" l="1"/>
  <c r="Y29" i="1" s="1"/>
  <c r="X17" i="1"/>
  <c r="AD14" i="1"/>
  <c r="AC14" i="1" s="1"/>
  <c r="I10" i="19"/>
  <c r="I30" i="20"/>
  <c r="I30" i="17"/>
  <c r="X13" i="1"/>
  <c r="X15" i="1"/>
  <c r="Z15" i="1"/>
  <c r="Y15" i="1" s="1"/>
  <c r="AD20" i="1"/>
  <c r="AC20" i="1" s="1"/>
  <c r="AD26" i="1"/>
  <c r="AC26" i="1" s="1"/>
  <c r="I10" i="17"/>
  <c r="H10" i="19"/>
  <c r="X18" i="1"/>
  <c r="X19" i="1"/>
  <c r="X28" i="1"/>
  <c r="AD35" i="1"/>
  <c r="Z17" i="1"/>
  <c r="Y17" i="1" s="1"/>
  <c r="X14" i="1"/>
  <c r="Z14" i="1"/>
  <c r="Y14" i="1" s="1"/>
  <c r="Z19" i="1"/>
  <c r="Y19" i="1" s="1"/>
  <c r="N15" i="1"/>
  <c r="X29" i="1"/>
  <c r="I15" i="18"/>
  <c r="AD36" i="1"/>
  <c r="AC36" i="1" s="1"/>
  <c r="X16" i="1"/>
  <c r="AD38" i="1"/>
  <c r="AC38" i="1" s="1"/>
  <c r="Z25" i="1"/>
  <c r="Y25" i="1" s="1"/>
  <c r="H10" i="17"/>
  <c r="I35" i="18"/>
  <c r="B249" i="6"/>
  <c r="G238" i="6" s="1"/>
  <c r="AD15" i="1"/>
  <c r="AC15" i="1" s="1"/>
  <c r="I20" i="17"/>
  <c r="AD29" i="1"/>
  <c r="AC29" i="1" s="1"/>
  <c r="X25" i="1"/>
  <c r="H30" i="17"/>
  <c r="X31" i="1"/>
  <c r="AD37" i="1"/>
  <c r="AC37" i="1" s="1"/>
  <c r="AD19" i="1"/>
  <c r="AC19" i="1" s="1"/>
  <c r="X23" i="1"/>
  <c r="Z12" i="1"/>
  <c r="Y12" i="1" s="1"/>
  <c r="Z26" i="1"/>
  <c r="Y26" i="1" s="1"/>
  <c r="Z30" i="1"/>
  <c r="Y30" i="1" s="1"/>
  <c r="H30" i="18"/>
  <c r="N10" i="1"/>
  <c r="J10" i="17" s="1"/>
  <c r="AD13" i="1"/>
  <c r="AC13" i="1" s="1"/>
  <c r="H25" i="17"/>
  <c r="AD27" i="1"/>
  <c r="AC27" i="1" s="1"/>
  <c r="X34" i="1"/>
  <c r="H30" i="20"/>
  <c r="I10" i="20"/>
  <c r="Z11" i="1"/>
  <c r="Y11" i="1" s="1"/>
  <c r="Z13" i="1"/>
  <c r="Y13" i="1" s="1"/>
  <c r="Z28" i="1"/>
  <c r="Y28" i="1" s="1"/>
  <c r="Z31" i="1"/>
  <c r="Y31" i="1" s="1"/>
  <c r="AD22" i="1"/>
  <c r="AC22" i="1" s="1"/>
  <c r="AD39" i="1"/>
  <c r="AC39" i="1" s="1"/>
  <c r="Z38" i="1"/>
  <c r="Y38" i="1" s="1"/>
  <c r="J20" i="20"/>
  <c r="Z20" i="1"/>
  <c r="Z21" i="1"/>
  <c r="Y21" i="1" s="1"/>
  <c r="Z37" i="1"/>
  <c r="Y37" i="1" s="1"/>
  <c r="J20" i="19"/>
  <c r="J20" i="17"/>
  <c r="H20" i="20"/>
  <c r="H20" i="17"/>
  <c r="H20" i="18"/>
  <c r="H20" i="19"/>
  <c r="Z36" i="1"/>
  <c r="Y36" i="1" s="1"/>
  <c r="I25" i="18"/>
  <c r="N25" i="1"/>
  <c r="I25" i="20"/>
  <c r="I25" i="19"/>
  <c r="X11" i="1"/>
  <c r="AD16" i="1"/>
  <c r="AC16" i="1" s="1"/>
  <c r="X30" i="1"/>
  <c r="X38" i="1"/>
  <c r="X24" i="1"/>
  <c r="AD24" i="1"/>
  <c r="AC24" i="1" s="1"/>
  <c r="X21" i="1"/>
  <c r="AD21" i="1"/>
  <c r="AC21" i="1" s="1"/>
  <c r="AD28" i="1"/>
  <c r="AC28" i="1" s="1"/>
  <c r="N35" i="1"/>
  <c r="H35" i="18"/>
  <c r="H35" i="17"/>
  <c r="H35" i="19"/>
  <c r="X35" i="1"/>
  <c r="AD10" i="1"/>
  <c r="X10" i="1"/>
  <c r="AD11" i="1"/>
  <c r="AC11" i="1" s="1"/>
  <c r="X27" i="1"/>
  <c r="Z33" i="1"/>
  <c r="Y33" i="1" s="1"/>
  <c r="Z34" i="1"/>
  <c r="Y34" i="1" s="1"/>
  <c r="Z32" i="1"/>
  <c r="Y32" i="1" s="1"/>
  <c r="X33" i="1"/>
  <c r="X36" i="1"/>
  <c r="Z22" i="1"/>
  <c r="Y22" i="1" s="1"/>
  <c r="Z24" i="1"/>
  <c r="Y24" i="1" s="1"/>
  <c r="Z10" i="1"/>
  <c r="Z23" i="1"/>
  <c r="Y23" i="1" s="1"/>
  <c r="X20" i="1"/>
  <c r="Z16" i="1"/>
  <c r="Y16" i="1" s="1"/>
  <c r="X22" i="1"/>
  <c r="AF30" i="1"/>
  <c r="AE30" i="1" s="1"/>
  <c r="I25" i="17"/>
  <c r="I20" i="18"/>
  <c r="I20" i="19"/>
  <c r="X37" i="1"/>
  <c r="X39" i="1"/>
  <c r="Z35" i="1"/>
  <c r="Z39" i="1"/>
  <c r="Y39" i="1" s="1"/>
  <c r="H25" i="19"/>
  <c r="N30" i="1"/>
  <c r="I35" i="20"/>
  <c r="H25" i="20"/>
  <c r="I35" i="17"/>
  <c r="I30" i="18"/>
  <c r="AF35" i="1" l="1"/>
  <c r="AE35" i="1" s="1"/>
  <c r="L35" i="18" s="1"/>
  <c r="AC35" i="1"/>
  <c r="J10" i="20"/>
  <c r="J15" i="19"/>
  <c r="J15" i="17"/>
  <c r="J15" i="20"/>
  <c r="J15" i="18"/>
  <c r="AB25" i="1"/>
  <c r="AA25" i="1" s="1"/>
  <c r="K25" i="17" s="1"/>
  <c r="J10" i="19"/>
  <c r="J10" i="18"/>
  <c r="AB35" i="1"/>
  <c r="AA35" i="1" s="1"/>
  <c r="Y35" i="1"/>
  <c r="L30" i="17"/>
  <c r="L30" i="20"/>
  <c r="L30" i="18"/>
  <c r="L30" i="19"/>
  <c r="AF20" i="1"/>
  <c r="AE20" i="1" s="1"/>
  <c r="AB15" i="1"/>
  <c r="AA15" i="1" s="1"/>
  <c r="AB20" i="1"/>
  <c r="AA20" i="1" s="1"/>
  <c r="Y20" i="1"/>
  <c r="AF10" i="1"/>
  <c r="AE10" i="1" s="1"/>
  <c r="AC10" i="1"/>
  <c r="J30" i="18"/>
  <c r="J30" i="19"/>
  <c r="J30" i="20"/>
  <c r="J30" i="17"/>
  <c r="Y10" i="1"/>
  <c r="AB10" i="1"/>
  <c r="AA10" i="1" s="1"/>
  <c r="AF15" i="1"/>
  <c r="AE15" i="1" s="1"/>
  <c r="J25" i="20"/>
  <c r="J25" i="17"/>
  <c r="J25" i="19"/>
  <c r="J25" i="18"/>
  <c r="AB30" i="1"/>
  <c r="AA30" i="1" s="1"/>
  <c r="J35" i="17"/>
  <c r="J35" i="20"/>
  <c r="J35" i="18"/>
  <c r="J35" i="19"/>
  <c r="AF25" i="1"/>
  <c r="AE25" i="1" s="1"/>
  <c r="L35" i="20" l="1"/>
  <c r="L35" i="17"/>
  <c r="L35" i="19"/>
  <c r="K25" i="18"/>
  <c r="K25" i="20"/>
  <c r="K25" i="19"/>
  <c r="K35" i="19"/>
  <c r="AG35" i="1"/>
  <c r="K35" i="17"/>
  <c r="K35" i="20"/>
  <c r="K35" i="18"/>
  <c r="K15" i="19"/>
  <c r="AG15" i="1"/>
  <c r="K15" i="17"/>
  <c r="K15" i="18"/>
  <c r="K15" i="20"/>
  <c r="K30" i="18"/>
  <c r="K30" i="19"/>
  <c r="K30" i="20"/>
  <c r="K30" i="17"/>
  <c r="AG30" i="1"/>
  <c r="L25" i="20"/>
  <c r="L25" i="17"/>
  <c r="L25" i="18"/>
  <c r="L25" i="19"/>
  <c r="K20" i="19"/>
  <c r="AG20" i="1"/>
  <c r="K20" i="17"/>
  <c r="K20" i="18"/>
  <c r="K20" i="20"/>
  <c r="L20" i="20"/>
  <c r="L20" i="18"/>
  <c r="L20" i="19"/>
  <c r="L20" i="17"/>
  <c r="L15" i="17"/>
  <c r="L15" i="19"/>
  <c r="L15" i="20"/>
  <c r="L15" i="18"/>
  <c r="K10" i="20"/>
  <c r="AG10" i="1"/>
  <c r="K10" i="18"/>
  <c r="K10" i="19"/>
  <c r="K10" i="17"/>
  <c r="L10" i="17"/>
  <c r="L10" i="18"/>
  <c r="L10" i="20"/>
  <c r="L10" i="19"/>
  <c r="AG25" i="1"/>
  <c r="M15" i="17" l="1"/>
  <c r="M15" i="18"/>
  <c r="M15" i="19"/>
  <c r="M15" i="20"/>
  <c r="M10" i="19"/>
  <c r="M10" i="20"/>
  <c r="M10" i="18"/>
  <c r="M10" i="17"/>
  <c r="M30" i="18"/>
  <c r="M30" i="19"/>
  <c r="M30" i="17"/>
  <c r="M30" i="20"/>
  <c r="M25" i="20"/>
  <c r="M25" i="17"/>
  <c r="M25" i="19"/>
  <c r="M25" i="18"/>
  <c r="M20" i="18"/>
  <c r="M20" i="17"/>
  <c r="M20" i="20"/>
  <c r="M20" i="19"/>
  <c r="M35" i="19"/>
  <c r="M35" i="20"/>
  <c r="M35" i="17"/>
  <c r="M35" i="18"/>
  <c r="B251" i="6"/>
  <c r="B250" i="6"/>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<sst xmlns="http://schemas.openxmlformats.org/spreadsheetml/2006/main" count="2685" uniqueCount="577">
  <si>
    <t xml:space="preserve">                                                                         Consejo Superior de la Judicatura</t>
  </si>
  <si>
    <t xml:space="preserve"> MAPA DE RIESGOS SIGCMA</t>
  </si>
  <si>
    <t>DEPENDENCIA (Unidad misional del CSJ o Unidad de la DEAJ o Seccional o CSJ en caso de despachos judiciales certificados)</t>
  </si>
  <si>
    <t>ESCUELA JUDICIAL "RODRIGO LARA BONILLA"</t>
  </si>
  <si>
    <t>PROCESO (indique el tipo de proceso si es Estratégico. Misional, Apoyo, Evaluación y Mejora y especifique el nombre del proceso)</t>
  </si>
  <si>
    <t>Misionales</t>
  </si>
  <si>
    <t>GESTIÓN DE LA FORMACIÓN JUDICIAL</t>
  </si>
  <si>
    <t>CONSEJO SUPERIOR DE LA JUDICATURA</t>
  </si>
  <si>
    <t>X</t>
  </si>
  <si>
    <t>CONSEJO SECCIONAL DE LA JUDICATURA</t>
  </si>
  <si>
    <t>DIRECCIÓN SECCIONAL DE ADMINISTRACIÓN JUDICIAL</t>
  </si>
  <si>
    <t>DESPACHO JUDICIAL CERTIFICADO</t>
  </si>
  <si>
    <t>FECHA</t>
  </si>
  <si>
    <t>Consejo Superior de la Judicatura</t>
  </si>
  <si>
    <t>Análisis de Contexto</t>
  </si>
  <si>
    <t>DEPENDENCIA:</t>
  </si>
  <si>
    <t xml:space="preserve">PROCESO </t>
  </si>
  <si>
    <t>CONSEJO SECCIONAL/ DIRECCIÓN SECCIONAL DE ADMINISTRACIÓN JUDICIAL</t>
  </si>
  <si>
    <t xml:space="preserve">OBJETIVO DEL PROCESO: </t>
  </si>
  <si>
    <t xml:space="preserve"> Registrar el objetivo del  proceso. Aplica  solo para los procesos del nivel central del CSJ.</t>
  </si>
  <si>
    <t>Contribuir a través de la formación judicial al fortalecimiento de las competencias requeridas para el ejercicio de la función judicial tanto en los magistrados (as), jueces y empleados (as) judiciales como en los jueces y juezas de paz y en las autoridades indígenas que administran justicia, mediante el desarrollo y seguimiento del plan de formación de la Rama Judicial de acuerdo con los recursos asignados; dando cumplimiento en el marco del Sistema de Gestión de Calidad, Medio Ambiente, Seguridad y Salud en el Trabajo.</t>
  </si>
  <si>
    <t xml:space="preserve">CONTEXTO EXTERNO </t>
  </si>
  <si>
    <t xml:space="preserve">FACTORES TEMÁTICO </t>
  </si>
  <si>
    <t>No.</t>
  </si>
  <si>
    <t xml:space="preserve">AMENAZAS (Factores específicos) </t>
  </si>
  <si>
    <t xml:space="preserve">No. </t>
  </si>
  <si>
    <t xml:space="preserve">OPORTUNIDADES (Factores específicos) </t>
  </si>
  <si>
    <t xml:space="preserve">Político (cambios de gobierno, legislación, políticas públicas, regulación). </t>
  </si>
  <si>
    <t xml:space="preserve">Cambio de Normatividad y/o formulación de políticas públicas, por parte del Gobierno Nacional o el Congreso de la Republica, que incidan en la administración de Justicia. </t>
  </si>
  <si>
    <t xml:space="preserve">Implementación de las estrategias propuestas por la Corporación, para atender y ejecutar los cambios normativos y/o de políticas públicas </t>
  </si>
  <si>
    <t>Implementación de buenas practicas, a fin de armonizar los cambios normativos y/o de política pública con la misionalidad de la EJRLB</t>
  </si>
  <si>
    <t>Económicos y Financieros( disponibilidad de capital, liquidez, mercados financieros, desempleo, competencia.)</t>
  </si>
  <si>
    <t>Asignación insuficiente de recursos por parte del Gobierno Nacional-Ministerio de Hacienda para el  proyecto de Formacion de la EJRLB.</t>
  </si>
  <si>
    <t>Redistribución de recursos entre las diversas actividades académicas programadas</t>
  </si>
  <si>
    <t>Sociales  y culturales ( cultura, religión, demografía, responsabilidad social, orden público.)</t>
  </si>
  <si>
    <t>Paros/ movilizaciones  que afectan el orden público que impidan la realización de las actividades de formación</t>
  </si>
  <si>
    <t>Reorganización y/o reprogramación de las actividades formativas. Alianzas estratégicas que permitan fortalecer la función misional de la EJLB. De ser necesario prórroga de los contratos suscritos con los aliados estratégicos que apoyan la ejecución del Plan de Formación</t>
  </si>
  <si>
    <t>Desconocimiento de la misionalidad de la entidad  de las partes interesadas.</t>
  </si>
  <si>
    <t>Posicionamiento y divulgación de la misión institucional de la EJLB en el contexto del sector justicia a nivel nacional</t>
  </si>
  <si>
    <t>Tecnológicos (  desarrollo digital,avances en tecnología, acceso a sistemas de información externos, gobierno en línea.</t>
  </si>
  <si>
    <t xml:space="preserve">Ataques de agentes externos (Virus, hackers)  que afecten la plataforma o los repositorios de la información de la EJRL </t>
  </si>
  <si>
    <t>Implementación de modelos externos de seguridad informáticos</t>
  </si>
  <si>
    <t>Fallas funcionales que afecten las plataformas dispuestas para la gestión del proceso misional (LifeSize,Ofice 365)</t>
  </si>
  <si>
    <t>Solicitud a la Unidad de Informática o área competente, para lograr el cumplimiento de las obligaciones contractuales por parte del proveedor</t>
  </si>
  <si>
    <t>Falla masiva del internet</t>
  </si>
  <si>
    <t>Legales y reglamentarios (estandares nacionales, internacionales, regulacion )</t>
  </si>
  <si>
    <t>Aprobacion de leyes y decretos que modifican el funcionamiento y/o estructura organizacional de la EJRLB.</t>
  </si>
  <si>
    <t>Apropiación e implementación de los cambios normativos</t>
  </si>
  <si>
    <t xml:space="preserve">Divulgación de las nuevas normas aplicables a la actividad misional </t>
  </si>
  <si>
    <t>Ambientales: emisiones y residuos, energía, catástrofes naturales, desarrollo sostenible.</t>
  </si>
  <si>
    <t>Modificaciones en materia legal ambiental de acuerdo con las disposiciones  nacionales y locales.</t>
  </si>
  <si>
    <t>Conocer las políticas y estrategias del Gobierno Nacional definidas en el Plan de Desarrollo, donde se busca fortalecer el modelo de desarrollo economico, ambiental y social. Economía Circular.</t>
  </si>
  <si>
    <t>Baja conciencia en materia ambiental</t>
  </si>
  <si>
    <t>Realización de jornadas de sensibilizaciòn sobre políticas públicas</t>
  </si>
  <si>
    <t xml:space="preserve">CONTEXTO INTERNO </t>
  </si>
  <si>
    <t xml:space="preserve">ACTORES TEMÁTICO </t>
  </si>
  <si>
    <t xml:space="preserve">DEBILIDADES  (Factores específicos)  </t>
  </si>
  <si>
    <t xml:space="preserve">FORTALEZAS(Factores específicos) ) </t>
  </si>
  <si>
    <t>Estratégicos :(direccionamiento estratégico, planeación institucional,
liderazgo, trabajo en equipo)</t>
  </si>
  <si>
    <t xml:space="preserve">No ejecución o ejecución parcial del plan de formación </t>
  </si>
  <si>
    <t>Diseño y construccion del Plan de Formación de la EJRL, presentación oportuna ante la Corporación para su aprobación</t>
  </si>
  <si>
    <t>No ejecutan el presupuesto asignado para las actividades previstas en el Plan de Formación de la EJRL.</t>
  </si>
  <si>
    <t>Mora en las etapas precontractual, contractual y en los trámites presupuestales, lo cual incide en el cronograma de las actividades académcias</t>
  </si>
  <si>
    <t>Elaboración oportuna de los documentos para adelantar el proceso de selección del contratista, para remitirlos a la DEAJ</t>
  </si>
  <si>
    <t>Recursos financieros (presupuesto de funcionamiento, recursos de inversión</t>
  </si>
  <si>
    <t>Asignación insuficiente o recorte presupuestal de los recursos para atender todas las necesidades en materia de formacion Judicial.</t>
  </si>
  <si>
    <t xml:space="preserve">Ejecución de la totalidad de los recursos asignados </t>
  </si>
  <si>
    <t>Analizar y priorizar las necesidades más apremiantes, en procura  de la optimización de recursos disponibles</t>
  </si>
  <si>
    <t>Personal
( competencia del personal, disponibilidad, suficiencia, seguridad
y salud ocupacional.)</t>
  </si>
  <si>
    <t>Insuficiencia en las medidas transitorias que permitan responder al alto flujo en la demanda de servicios</t>
  </si>
  <si>
    <t>Contar con más servidores para atender adecuada y oportunamente la gran cantidad de actividades a realizar. Solicitud de ampliación de la planta permanente</t>
  </si>
  <si>
    <t>Debilidad en los procesos de induccion y reinduccion de los Servidores Judiciales</t>
  </si>
  <si>
    <t xml:space="preserve">Presentar iniciativas para fortalecer los procesos de induccción y reindución de los servidores judiciales </t>
  </si>
  <si>
    <t>Proceso
( capacidad, diseño, ejecución, proveedores, entradas, salidas, gestión del conocimiento)</t>
  </si>
  <si>
    <t>Dificultades en la ejecución de las actividades del Plan de Formación de la EJRL</t>
  </si>
  <si>
    <t>Solicitar la ampliación de la planta permanente</t>
  </si>
  <si>
    <t>Actualización de la caracterización y procedimientos del SIGCMA</t>
  </si>
  <si>
    <t xml:space="preserve">Ausentismo de los discentes </t>
  </si>
  <si>
    <t>La inclusión de la modalidad e-learning como alternativa pedagógica facilita el acceso a la oferta académica, de acuerdo con la disponibilidad de tiempo de los discentes</t>
  </si>
  <si>
    <t xml:space="preserve">Mayor divulgación y promoción del Plan de Formación con el fin que la comunidad judicial conozca la oferta académica </t>
  </si>
  <si>
    <t>Baja disponibilidad de los formadores</t>
  </si>
  <si>
    <t>Reclutamiento de nuevos formadores. Propender por un sistema de estímulos para los Formadores</t>
  </si>
  <si>
    <t xml:space="preserve">Tecnológicos </t>
  </si>
  <si>
    <t>Desconocimiento o aplicación parcial de políticas de seguridad de la información (Acuerdo PSAA14-10279  de 2014)</t>
  </si>
  <si>
    <t>Capacitación intensiva en medios digitales, plataforma y herramientas tecnológicas con las que cuenta la Rama Judicial, especialmente los aplicativos de Oficce 365</t>
  </si>
  <si>
    <t>Uso de las herramientas tecnológicas  para llevar a cabo las funciones a cargo de los procesos.</t>
  </si>
  <si>
    <t>Uso de los canales de comunicación como lo son Pagina Web de la EJRL, redes sociales y correos masivos.</t>
  </si>
  <si>
    <t xml:space="preserve">Documentación ( Actualización, coherencia, aplicabilidad) </t>
  </si>
  <si>
    <t>Debilidad en la aplicabilidad de las Tablas de Retencion Documental</t>
  </si>
  <si>
    <t xml:space="preserve">Actualización de las tablas de retención documental. Capacitación en el nuevo modelo </t>
  </si>
  <si>
    <t>Disposicion de la informacion de forma digital, que asegura un acceso ágil y oportuno.</t>
  </si>
  <si>
    <t>Infraestructura física ( suficiencia, comodidad)</t>
  </si>
  <si>
    <t>Deficiencia de mobiliario y espacios óptimos que permitan el distanciamiento social para trabajo presencial y que no cumplen con estándares de salud ocupacional</t>
  </si>
  <si>
    <t xml:space="preserve">Solicitud de mobiliario adecuado para el trabajo presencial bajo medidas de bioseguridad </t>
  </si>
  <si>
    <t>Evaluación de condiciones  y estándares de salud ocupacional. Efectuar las coordinaciones del caso con la Unidad de Recursos Humanos y la ARL</t>
  </si>
  <si>
    <t>Elementos de trabajo (papel, equipos)</t>
  </si>
  <si>
    <t>Equipos de cómputo y elementos de oficina insuficientes y/u obsoletos para el trabajo mediante el uso de las TICs</t>
  </si>
  <si>
    <t xml:space="preserve">Solicitud de equipos de cómputo y otros elementos necesarios para el cumplimiento de la función misional (cámaras, diademás, micrófonos, grabadoras, discos duros, etc.) </t>
  </si>
  <si>
    <t xml:space="preserve">Disminución frente al consumo de elementos de papeleria y oficina </t>
  </si>
  <si>
    <t>Comunicación Interna ( canales utilizados y su efectividad, flujo de la información necesaria para el desarrollo de las actividades)</t>
  </si>
  <si>
    <t>Desaprovechamiento de canales de comunicaciones, para generar mayor información a las partes interesadas.</t>
  </si>
  <si>
    <t xml:space="preserve">Utilización intensiva de canales , redes y medios para la difusión y comunicación de las actividades misionales </t>
  </si>
  <si>
    <t>Ambientales</t>
  </si>
  <si>
    <t>Debilidad en la aplicación de las políticas ambientales</t>
  </si>
  <si>
    <t>Participación virtual en los espacios  de sensibilización ambiental, como el Día Ambiental.</t>
  </si>
  <si>
    <t>Acuerdos de cooperación con entidades nacionales e internacionales para fortalecer la protección medioambiental desde la práctica judicial</t>
  </si>
  <si>
    <t>Implementación de buenas practicas, en el entorno laboral, tendientes a la protección del medio ambiente. Disminución en el uso de papel, toners y demás elementos de oficina al implementar el uso de medios tecnológicos.</t>
  </si>
  <si>
    <t xml:space="preserve">ESTRATEGIAS/ACCIONES </t>
  </si>
  <si>
    <t>ESTRATEGIAS  DOFA</t>
  </si>
  <si>
    <t>ESTRATEGIA/ACCIÓN/ PROYECTO</t>
  </si>
  <si>
    <t xml:space="preserve">GESTIONA </t>
  </si>
  <si>
    <t xml:space="preserve">DOCUMENTADA EN </t>
  </si>
  <si>
    <t>A</t>
  </si>
  <si>
    <t>O</t>
  </si>
  <si>
    <t>D</t>
  </si>
  <si>
    <t>F</t>
  </si>
  <si>
    <t>Conocimiento y análisis del acto legislativo, ley o documento de la política pública,  relacionados con modificaciones a la estructura o funciones de la Rama Judicial</t>
  </si>
  <si>
    <t>1, 2</t>
  </si>
  <si>
    <t>Plan de Accion</t>
  </si>
  <si>
    <t>Estructuración del proyecto del Plan Anual de Formación de acuerdo con los recursos financieros asignados</t>
  </si>
  <si>
    <t>3, 4</t>
  </si>
  <si>
    <t>Construcción de los documentos precontractuales para la selección del aliado estratégico (contratista) que apoyará la ejecución del Plan de Formación</t>
  </si>
  <si>
    <t>Plan de Acción</t>
  </si>
  <si>
    <t>Divulgación de las actividades incluidas en el Plan de Formación y demás actividades formativas</t>
  </si>
  <si>
    <t>Control, seguimiento y ajustes a la ejecución de las actividades académicas, sean presenciales o virtuales,  incorporadas en el Plan de Formación y los recursos asosciados</t>
  </si>
  <si>
    <t>1, 2, 7, 8, 9</t>
  </si>
  <si>
    <t>1, 7, 8, 9, 11</t>
  </si>
  <si>
    <t>Monitoreo permanente a los sistemas de información</t>
  </si>
  <si>
    <t>5, 6, 7</t>
  </si>
  <si>
    <t>6, 7</t>
  </si>
  <si>
    <t>12, 13, 14</t>
  </si>
  <si>
    <t xml:space="preserve">Fortalecimiento del Talento Humano de la EJRLB. Mejoramiento inducción a nuevos empleados. </t>
  </si>
  <si>
    <t>5, 6</t>
  </si>
  <si>
    <t>Apropiación y divulgación de los cambios normativos</t>
  </si>
  <si>
    <t>8, 9</t>
  </si>
  <si>
    <t>16, 17</t>
  </si>
  <si>
    <t>Mejoramiento equipamento (tecnológico y mobiliario)</t>
  </si>
  <si>
    <t>12, 13</t>
  </si>
  <si>
    <t>18, 19, 20, 21, 22</t>
  </si>
  <si>
    <t>Fomento de la cultura de preservación y cuidado del medio ambiente</t>
  </si>
  <si>
    <t>9, 10</t>
  </si>
  <si>
    <t>10, 11</t>
  </si>
  <si>
    <t>23, 24, 25</t>
  </si>
  <si>
    <t>Matriz Mapa de Riesgos</t>
  </si>
  <si>
    <t>Orientaciones Generales</t>
  </si>
  <si>
    <r>
      <t xml:space="preserve">Antes de iniciar con el diligenciamiento de la información en la matriz, se requiere haber avanzado en el análisis del </t>
    </r>
    <r>
      <rPr>
        <b/>
        <sz val="11"/>
        <rFont val="Arial Narrow"/>
        <family val="2"/>
      </rPr>
      <t>proceso, su objetivo, alcance, actividades clave</t>
    </r>
    <r>
      <rPr>
        <sz val="11"/>
        <rFont val="Arial Narrow"/>
        <family val="2"/>
      </rPr>
      <t xml:space="preserve">, considere los lineamientos establecidos en el </t>
    </r>
    <r>
      <rPr>
        <b/>
        <sz val="11"/>
        <color rgb="FF002060"/>
        <rFont val="Arial Narrow"/>
        <family val="2"/>
      </rPr>
      <t>Paso 2: identificación del riesgo</t>
    </r>
    <r>
      <rPr>
        <sz val="11"/>
        <rFont val="Arial Narrow"/>
        <family val="2"/>
      </rPr>
      <t xml:space="preserve">, donde se explica ampliamente las bases para adelantar este análisis.
Así mismo, considere en el </t>
    </r>
    <r>
      <rPr>
        <b/>
        <sz val="11"/>
        <color rgb="FF002060"/>
        <rFont val="Arial Narrow"/>
        <family val="2"/>
      </rPr>
      <t>Paso 3: valoración del riesgo</t>
    </r>
    <r>
      <rPr>
        <sz val="11"/>
        <rFont val="Arial Narrow"/>
        <family val="2"/>
      </rPr>
      <t xml:space="preserve"> los lineamientos para definir el No. de veces que se hace la actividad con la cual se relaciona el riesgo y su impacto en términos establecidos en la Tabla de Impacto. En este mismo paso se analizan los controles que deben responder a los atributos de eficiencia e informativos.
</t>
    </r>
  </si>
  <si>
    <r>
      <t xml:space="preserve">El archivo contiene las siguientes hojas:
-   </t>
    </r>
    <r>
      <rPr>
        <b/>
        <sz val="11"/>
        <rFont val="Arial Narrow"/>
        <family val="2"/>
      </rPr>
      <t>Hoja 1 Instructivo</t>
    </r>
    <r>
      <rPr>
        <sz val="10"/>
        <rFont val="Arial Narrow"/>
        <family val="2"/>
      </rPr>
      <t xml:space="preserve">
 -  </t>
    </r>
    <r>
      <rPr>
        <b/>
        <sz val="11"/>
        <rFont val="Arial Narrow"/>
        <family val="2"/>
      </rPr>
      <t xml:space="preserve">Hoja 2 Mapa Final: </t>
    </r>
    <r>
      <rPr>
        <sz val="10"/>
        <rFont val="Arial Narrow"/>
        <family val="2"/>
      </rPr>
      <t>Encontrará la totalidad de la estructura para la identificación y valoración de los riesgos por proceso, acorde con el nivel de desagregación que se considere necesaria.</t>
    </r>
  </si>
  <si>
    <t>Columna</t>
  </si>
  <si>
    <t>Descripción - Lineamientos para el diligenciamiento</t>
  </si>
  <si>
    <t>Proceso</t>
  </si>
  <si>
    <t>Diligencie el nombre del proceso al cual se le identificarán y valorarán los riesgos.</t>
  </si>
  <si>
    <t>Objetivo</t>
  </si>
  <si>
    <t>Diligencie el objetivo del proceso.</t>
  </si>
  <si>
    <t>Alcance</t>
  </si>
  <si>
    <t>Diligencie el alcance del proceso.</t>
  </si>
  <si>
    <t>Referencia</t>
  </si>
  <si>
    <t xml:space="preserve">Permite definir el consecutivo de riesgos.
</t>
  </si>
  <si>
    <t>Impacto</t>
  </si>
  <si>
    <t>Analice las consecuencias que puede ocasionar a la organización la materialización del riesgo y escoja en la lista desplegable.</t>
  </si>
  <si>
    <t>Causa Inmediata</t>
  </si>
  <si>
    <t>Circunstancias bajo las cuales se presenta el riesgo, es la situación más evidente frente al riesgo, redacte de la forma más concreta posible.</t>
  </si>
  <si>
    <t>Causa Raíz</t>
  </si>
  <si>
    <t>Causa  principal  o básica, corresponde a las razones por la cuales se puede presentar  el riesgo, redacte de la forma más concreta posible.</t>
  </si>
  <si>
    <t>Descripción del Riesgo</t>
  </si>
  <si>
    <r>
      <t xml:space="preserve">Consolida o resume los análisis sobre impacto + causa raíz, permitiendo contar con una redacción clara y concreta del riesgo identificado. Tenga en cuenta la estructura de alto nivel establecida , inicia con </t>
    </r>
    <r>
      <rPr>
        <b/>
        <sz val="9"/>
        <color theme="9" tint="-0.249977111117893"/>
        <rFont val="Arial Narrow"/>
        <family val="2"/>
      </rPr>
      <t xml:space="preserve">POSIBILIDAD DE + Impacto para la entidad + Causa Raíz </t>
    </r>
  </si>
  <si>
    <t>Clasificación del Riesgo</t>
  </si>
  <si>
    <t>Utilice la lista de despligue que se encuentra parametrizada, le aparecerán las opciones: 1)Daños Activos Fijos/Eventos Externos, 2)Ejecucion y Administracion de procesos, 3)Fallas Tecnologicas, 4)Fraude Externo, 5)Fraude Interno, 6)Relaciones Laborales, 7)Usuarios, productos y practicas organizacionales, 8)Evento Internos Ambientales</t>
  </si>
  <si>
    <t>Frecuencia con la cual se lleva a cabo la actividad</t>
  </si>
  <si>
    <t>Defina el # de veces que se ejecuta la actividad durante el año, (Recuerde la probabilidad e ocurrencia del riesgo se defien como el No. de veces que se pasa por el punto de riesgo en el periodo de 1 año). La matriz automáticamente hará el cálculo para el nivel de probabilidad inherente (Columnas I-J)</t>
  </si>
  <si>
    <t>Criterios de Impacto</t>
  </si>
  <si>
    <t>Utilice la lista de despligue que se encuentra parametrizada, le aparecerán las opciones de la tabla de Impacto del presente documento. La matriz automáticamente hará el cálculo para el nivel de impacto inherente (Columnas L-M)</t>
  </si>
  <si>
    <t>Zona de Riesgo Inherente</t>
  </si>
  <si>
    <t>Teniendo en cuenta que ingresó la información de PROBABILIDAD e IMPACTO, la matriz automáticamente hará el cálculo para la zona de riesgo inherente (Columna N)</t>
  </si>
  <si>
    <t>Descripción del Control</t>
  </si>
  <si>
    <t xml:space="preserve">Recuerde que el control se define como la medida que permite reducir o mitigar un riesgo. Defina el control (es) que atacan las causas del riesgo, </t>
  </si>
  <si>
    <t>Afectación</t>
  </si>
  <si>
    <t>Esta casilla no se diligencia, depende de la selección en la columna R.</t>
  </si>
  <si>
    <r>
      <t xml:space="preserve">ATRIBUTOS EFICIENCIA
</t>
    </r>
    <r>
      <rPr>
        <sz val="9"/>
        <rFont val="Arial Narrow"/>
        <family val="2"/>
      </rPr>
      <t>Tipo</t>
    </r>
  </si>
  <si>
    <t>Utilice la lista de despligue que se encuentra parametrizada, le aparecerán las opciones: 1)Preventivo, 2)Detectivo, 3)Correctivo.</t>
  </si>
  <si>
    <r>
      <t xml:space="preserve">ATRIBUTOS EFICIENCIA
</t>
    </r>
    <r>
      <rPr>
        <sz val="9"/>
        <rFont val="Arial Narrow"/>
        <family val="2"/>
      </rPr>
      <t>Implementación</t>
    </r>
  </si>
  <si>
    <t>Utilice la lista de despligue que se encuentra parametrizada, le aparecerán las opciones: 1)Automático, 2)Manual.</t>
  </si>
  <si>
    <r>
      <t xml:space="preserve">ATRIBUTOS EFICIENCIA
</t>
    </r>
    <r>
      <rPr>
        <sz val="9"/>
        <rFont val="Arial Narrow"/>
        <family val="2"/>
      </rPr>
      <t>Calificación</t>
    </r>
  </si>
  <si>
    <t xml:space="preserve">La matriz automáticamente hará el cálculo para el control analizado (Columna T) </t>
  </si>
  <si>
    <r>
      <t xml:space="preserve">ATRIBUTOS INFORMATIVOS
</t>
    </r>
    <r>
      <rPr>
        <sz val="9"/>
        <rFont val="Arial Narrow"/>
        <family val="2"/>
      </rPr>
      <t>Documentación</t>
    </r>
  </si>
  <si>
    <t xml:space="preserve">Utilice la lista de despligue que se encuentra parametrizada, le aparecerán las opciones: 1)Documentado, 2)Sin documentar. Estas no se presentan valoración </t>
  </si>
  <si>
    <r>
      <t xml:space="preserve">ATRIBUTOS INFORMATIVOS
</t>
    </r>
    <r>
      <rPr>
        <sz val="9"/>
        <rFont val="Arial Narrow"/>
        <family val="2"/>
      </rPr>
      <t>Frecuencia</t>
    </r>
  </si>
  <si>
    <t xml:space="preserve">Utilice la lista de despligue que se encuentra parametrizada, le aparecerán las opciones: 1)Continua, 2)Aleatoria. Estas no se presentan valoración </t>
  </si>
  <si>
    <r>
      <t xml:space="preserve">ATRIBUTOS INFORMATIVOS
</t>
    </r>
    <r>
      <rPr>
        <sz val="9"/>
        <rFont val="Arial Narrow"/>
        <family val="2"/>
      </rPr>
      <t>Registro</t>
    </r>
  </si>
  <si>
    <t xml:space="preserve">Utilice la lista de despligue que se encuentra parametrizada, le aparecerán las opciones: 1)Con Registro, 2) Sin Registro.Estas no se presentan valoración </t>
  </si>
  <si>
    <t>Evaluación del Nivel de Riesgo - Nivel de Riesgo Residual</t>
  </si>
  <si>
    <r>
      <t>La matriz automáticamente hará el cálculo, acorde con el control o controles definidos con sus atributos analizados, lo que permitirá establecer e</t>
    </r>
    <r>
      <rPr>
        <sz val="9"/>
        <color theme="1"/>
        <rFont val="Arial Narrow"/>
        <family val="2"/>
      </rPr>
      <t>l nivel de riesgo inherente</t>
    </r>
    <r>
      <rPr>
        <sz val="9"/>
        <rFont val="Arial Narrow"/>
        <family val="2"/>
      </rPr>
      <t xml:space="preserve"> (Columnas AA -AD- AE-AF-AG-AH).</t>
    </r>
  </si>
  <si>
    <t>Tratamiento</t>
  </si>
  <si>
    <t>Utilice la lista de despligue que se encuentra parametrizada, le aparecerán las opciones: 1)Aceptar, 2)Evitar, 3)Reducir (compartir), 4)Reducir (mitigar) y tener en cuenta el tratamiento a  implementar que se encuentra estipulado en la Hoja 10 de Matriz de Calor en la parte derecha.</t>
  </si>
  <si>
    <r>
      <t xml:space="preserve">Plan de Acción
</t>
    </r>
    <r>
      <rPr>
        <sz val="9"/>
        <rFont val="Arial Narrow"/>
        <family val="2"/>
      </rPr>
      <t xml:space="preserve">Responsable, fecha implementación, fecha seguimiento, seguimiento. </t>
    </r>
  </si>
  <si>
    <t xml:space="preserve">Esta casilla dependerá del tratamiento establecido, si es Aceptar no se requieren acciones adicionales, en caso de escoger Reducir (mitigar) se deben diligenciar las acciones que se adelantarán como complemento a los controles establecidos, no necesariamente son controles adicionales. Para Reducir (compartir), es viable diligenciar la acción que deriva de esta (ejemplo póliza seguros, terceración), indicando información relevante. </t>
  </si>
  <si>
    <t>Estado</t>
  </si>
  <si>
    <t>Utilice la lista de despligue que se encuentra parametrizada, le aparecerán las opciones: 1)Finalizado, 2)En curso, la selección en este caso dependerá de las acciones del plan que se hayan establecido en cada caso.</t>
  </si>
  <si>
    <r>
      <t xml:space="preserve"> -</t>
    </r>
    <r>
      <rPr>
        <sz val="11"/>
        <rFont val="Arial Narrow"/>
        <family val="2"/>
      </rPr>
      <t xml:space="preserve"> </t>
    </r>
    <r>
      <rPr>
        <b/>
        <sz val="11"/>
        <rFont val="Arial Narrow"/>
        <family val="2"/>
      </rPr>
      <t xml:space="preserve"> Hoja 6 Clasificación del Riesgo:</t>
    </r>
    <r>
      <rPr>
        <sz val="11"/>
        <rFont val="Arial Narrow"/>
        <family val="2"/>
      </rPr>
      <t xml:space="preserve"> Información pertinente refente a la clasificación de los riesgos asociados.</t>
    </r>
  </si>
  <si>
    <r>
      <t xml:space="preserve"> -</t>
    </r>
    <r>
      <rPr>
        <sz val="11"/>
        <rFont val="Arial Narrow"/>
        <family val="2"/>
      </rPr>
      <t xml:space="preserve"> </t>
    </r>
    <r>
      <rPr>
        <b/>
        <sz val="11"/>
        <rFont val="Arial Narrow"/>
        <family val="2"/>
      </rPr>
      <t xml:space="preserve"> Hoja 7 Tabla de probabilidad: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</si>
  <si>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8 Tabla de Impacto: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</si>
  <si>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9 Tabla de Valoración de Controles: </t>
    </r>
    <r>
      <rPr>
        <sz val="11"/>
        <rFont val="Arial Narrow"/>
        <family val="2"/>
      </rPr>
      <t>Tabla referente para todos los cálculos (no se diligencia)</t>
    </r>
  </si>
  <si>
    <r>
      <t xml:space="preserve"> -</t>
    </r>
    <r>
      <rPr>
        <sz val="11"/>
        <rFont val="Arial Narrow"/>
        <family val="2"/>
      </rPr>
      <t xml:space="preserve"> </t>
    </r>
    <r>
      <rPr>
        <b/>
        <sz val="11"/>
        <rFont val="Arial Narrow"/>
        <family val="2"/>
      </rPr>
      <t xml:space="preserve"> Hoja 10 Matriz de Calor: </t>
    </r>
    <r>
      <rPr>
        <sz val="11"/>
        <rFont val="Arial Narrow"/>
        <family val="2"/>
      </rPr>
      <t xml:space="preserve">En esta hoja, en la medida en que ese diligencia el Mapa Final, se verán reflejados los riesgos en su zona correspondiente. Esta hoja no se diligencia se genera de manera automática.
</t>
    </r>
  </si>
  <si>
    <r>
      <t xml:space="preserve"> -  </t>
    </r>
    <r>
      <rPr>
        <b/>
        <sz val="10"/>
        <rFont val="Arial Narrow"/>
        <family val="2"/>
      </rPr>
      <t>Hoja 11 a la 14 Seguimientos Trimestrales</t>
    </r>
    <r>
      <rPr>
        <sz val="10"/>
        <rFont val="Arial Narrow"/>
        <family val="2"/>
      </rPr>
      <t xml:space="preserve">: En estas hojas de cálculo se realiza el seguimiento trimestral del mapa final de riesgos </t>
    </r>
  </si>
  <si>
    <t xml:space="preserve">MATRIZ DE RIESGOS SIGCMA </t>
  </si>
  <si>
    <t>SIGCMA</t>
  </si>
  <si>
    <t>Proceso:</t>
  </si>
  <si>
    <t>Gestión de la formación judicial</t>
  </si>
  <si>
    <t>Objetivo:</t>
  </si>
  <si>
    <t>Alcance:</t>
  </si>
  <si>
    <t xml:space="preserve">Nivel Central </t>
  </si>
  <si>
    <t>Identificación del riesgo</t>
  </si>
  <si>
    <t>Análisis del riesgo inherente</t>
  </si>
  <si>
    <t>Evaluación del riesgo - Valoración de los controles</t>
  </si>
  <si>
    <t>Evaluación del riesgo - Nivel del riesgo residual</t>
  </si>
  <si>
    <t>N.</t>
  </si>
  <si>
    <t>Riesgo</t>
  </si>
  <si>
    <t>Causas Inmediata</t>
  </si>
  <si>
    <t>Frecuencia con la cual se realiza la actividad</t>
  </si>
  <si>
    <t>Probabilidad Inherente</t>
  </si>
  <si>
    <t>%</t>
  </si>
  <si>
    <t>Criterios de impacto</t>
  </si>
  <si>
    <t>Impacto 
Inherente</t>
  </si>
  <si>
    <t>No. Control</t>
  </si>
  <si>
    <t>Atributos</t>
  </si>
  <si>
    <t>Probabilidad Residual</t>
  </si>
  <si>
    <t>Probabilidad Residua Finall</t>
  </si>
  <si>
    <t>Impacto Residual Final</t>
  </si>
  <si>
    <t>Zona de Riesgo Final</t>
  </si>
  <si>
    <t>Responsable</t>
  </si>
  <si>
    <t>Fecha Implementación</t>
  </si>
  <si>
    <t>Fecha Seguimiento</t>
  </si>
  <si>
    <t>Seguimiento</t>
  </si>
  <si>
    <t>Tipo</t>
  </si>
  <si>
    <t>Implementación</t>
  </si>
  <si>
    <t>Calificación</t>
  </si>
  <si>
    <t>Documentación</t>
  </si>
  <si>
    <t>Frecuencia</t>
  </si>
  <si>
    <t>Evidencia</t>
  </si>
  <si>
    <t>Probabilidad Residual Final</t>
  </si>
  <si>
    <t>Tardanza</t>
  </si>
  <si>
    <t>Reputacional</t>
  </si>
  <si>
    <t>1. Demora en el Proceso de Contratación para la selección del operador que apoye la ejecucion de las actividades.</t>
  </si>
  <si>
    <t xml:space="preserve">Demora en el proceso de aprobación del Plan Operativo Anual de Inversiones y Plan de Formación.
</t>
  </si>
  <si>
    <t>La probabilidad de la perdida reputacional por la demora  en el proceso de aprobación del Plan Operativo Anual de Inversiones y Plan de Formación.</t>
  </si>
  <si>
    <t>Ejecución y Administración de Procesos</t>
  </si>
  <si>
    <t>El riesgo afecta la imagen de la entidad internamente, de conocimiento general, nivel interno, alta dirección, contratista y/o de provedores</t>
  </si>
  <si>
    <t xml:space="preserve">Presentación del Plan de Formación de la Rama Judicial en los meses de noviembre y diciembre del año inmediatamente anterior para la siguiente vigencia. </t>
  </si>
  <si>
    <t>Preventivo</t>
  </si>
  <si>
    <t>Manual</t>
  </si>
  <si>
    <t>Documentado</t>
  </si>
  <si>
    <t>Continua</t>
  </si>
  <si>
    <t>Con Registro</t>
  </si>
  <si>
    <t>Aceptar</t>
  </si>
  <si>
    <t xml:space="preserve">Enviar oportunamente las especificaciones técnicas esenciales del objeto a contratar </t>
  </si>
  <si>
    <t>Incumplimiento</t>
  </si>
  <si>
    <t>Incumplimiento de las metas establecidas</t>
  </si>
  <si>
    <t>1. Ausentismo de los discentes a las actividades académicas presenciales de los diferentes programas de formación.
2. Deserción en las actividades de formación virtual que se programen en el marco de los diferentes programas de formación.
3. Falta de disponibilidad de los formadores debido a la negación de los permisos y/o comisiones.
4. Tardanza en la socialización de las convocatorias por parte de los Consejos Seccionales.</t>
  </si>
  <si>
    <t>Retraso en el inicio de la ejecución del Plan de Formación</t>
  </si>
  <si>
    <t>la probailidad del incumplimiento de las metas establecidas con ocasión al retraso en el inicio de la ejecución del Plan de Formación</t>
  </si>
  <si>
    <t>Incumplimiento máximo del 5% de la meta planeada</t>
  </si>
  <si>
    <t xml:space="preserve">La difusión oportuna y constante de la programación a través de la página web de la Escuela, redes sociales y correo electrónico masivo de noticia institucional y seguimiento de las inscripciones a las actividades programadas en el Plan de formación. </t>
  </si>
  <si>
    <t xml:space="preserve">Control y seguimiento del avance del desarrollo de los cursos virtuales por cada discentes, para tomar acciones. </t>
  </si>
  <si>
    <t xml:space="preserve">Ampliar red de formadores Judiciales y efectuar el control y seguimiento del envío de las invitaciones a los formadores con la debida antelación.  </t>
  </si>
  <si>
    <t xml:space="preserve">Control y seguimiento al envío y socialización de las convocatorias a las diferentes actividades académicas con la debida antelación a los Consejos seccionales. 
</t>
  </si>
  <si>
    <t>Demoras en la tabulación de la información</t>
  </si>
  <si>
    <t>1. Los sistemas utilizados por la Escuela Judicial no cuentan con la funcionalidad que permita recolectar, consolidar y tabular las encuestas de cada una de las actividades académicas.
2. La encuesta de satisfacción es tabulada en ambientes aislados (de forma manual) que no se encuentran integrados a los sistemas utilizados por la Escuela Judicial.</t>
  </si>
  <si>
    <t>No se cuenta con un sistema para la recopilación y tabulación de la informacion de las encuestas.</t>
  </si>
  <si>
    <t>La probabilidad del incumpliento de las metas establecidas debido ha que no se cuenta con un sistema para la recopilación y tabulación de las encuentas.</t>
  </si>
  <si>
    <t xml:space="preserve">Tabulación con la implementación de formularios electronicos. </t>
  </si>
  <si>
    <t>Sin documentar</t>
  </si>
  <si>
    <t>Sin Registro</t>
  </si>
  <si>
    <t>Evitar</t>
  </si>
  <si>
    <t xml:space="preserve">Consolidación con la implementación de formularios electronicos. </t>
  </si>
  <si>
    <t xml:space="preserve">Análisis de resultados con la implementación de formularios electronicos. </t>
  </si>
  <si>
    <t>Cancelar actividades</t>
  </si>
  <si>
    <t xml:space="preserve">1. Orden Público
2. Paro Gremial
3. Paro Judicial
4. Emergencia Sanitaria o Ambiental
</t>
  </si>
  <si>
    <t xml:space="preserve">Situaciones imprevistas que imposibilitan las Actividades del Plan Anual de Formación de la Rama Judicial. </t>
  </si>
  <si>
    <t xml:space="preserve">La probabilidad del incumplimeinto de las metas establecidas debido a las Situaciones imprevistas que imposibilitan las Actividades del Plan Anual de Formación de la Rama Judicial. </t>
  </si>
  <si>
    <t xml:space="preserve">Reprogramación de las Actividades del Plan de Formación de la Rama Judicial.
</t>
  </si>
  <si>
    <t xml:space="preserve">Solicitar a la Dirección Ejecutiva de Administración Judicial la suspensión o prórroga de los contratos si da a lugar. </t>
  </si>
  <si>
    <t>Correctivo</t>
  </si>
  <si>
    <t xml:space="preserve">Implementación de alternativas mediadas por las nuevas tecnologias que contribuyan a la ejecucción de la labor misional de la Escuela. </t>
  </si>
  <si>
    <t xml:space="preserve">Replantear la modalidad academica de las actividades propuestas. </t>
  </si>
  <si>
    <t>Detectivo</t>
  </si>
  <si>
    <t>Riesgo de Corrupción</t>
  </si>
  <si>
    <t>Reputacional(Corrupción)</t>
  </si>
  <si>
    <t xml:space="preserve">
1. Indebida influencia de Terceros, ajenos a la organización, para la toma de decisiones
2. Favorecimiento indebido al servidor judicial y/o un tercero</t>
  </si>
  <si>
    <t>Destinación inadecuada de los recursos asignados</t>
  </si>
  <si>
    <t>La probabilidad de cualquier acto de corrupción con ocasión de la destinación inadecuada de los recursos asigandos.</t>
  </si>
  <si>
    <t>Fraude Interno</t>
  </si>
  <si>
    <t>Si el hecho llegara a presentarse, tendría altas consecuencias o efectos sobre la entidad</t>
  </si>
  <si>
    <t>Efectuar una adecuada planeación y ejecución de las actividades académicas y la correlativa destinación de recursos.</t>
  </si>
  <si>
    <t>Reducir(mitigar)</t>
  </si>
  <si>
    <t>Realizar una adecuada planeación institucional.  Efectuar modificaciones a la programación académica, previa evaluación por la dirección de la Escuela y la coordinación académica con fundamento en los soportes que jutisfiquen tal modificación.</t>
  </si>
  <si>
    <t xml:space="preserve">Lider del proceso </t>
  </si>
  <si>
    <t>octubre</t>
  </si>
  <si>
    <t>En Curso</t>
  </si>
  <si>
    <t>Inaplicabilidad de la normavidad ambiental vigente</t>
  </si>
  <si>
    <t xml:space="preserve"> Afectación Ambiental</t>
  </si>
  <si>
    <t>1.Falta de apropiación del Plan de Gestión Ambiental que aplica para la Rama Judicial Acuerdo PSAA14-10160
2.Baja participación de los  servidores judiciales en las actividades de formación en el Sistema de Gestión Ambiental
3.Uso de correos no institucionales, que no permiten la llegada de campañas ambientales enviadas por correos masivos
4.  Poco compromiso en la aplicabilidad y formación de la cultura ambiental
5. Carencia del liderazgo en el Sistema de Gestión Ambiental</t>
  </si>
  <si>
    <t>Desconocimiento de los lineamientos ambientales y normatividad  ambiental vigente</t>
  </si>
  <si>
    <t>Posibilidad de afectación ambiental debido al desconocimiento de las lineamientos ambientales y normatividad ambiental vigente</t>
  </si>
  <si>
    <t>Eventos Ambientales Internos</t>
  </si>
  <si>
    <t>Si el hecho llegara a presentarse, tendría medianas consecuencias o efectos sobre la entidad</t>
  </si>
  <si>
    <t xml:space="preserve">
Divulgación de programas, guías y procedimientos del Plan de Gestión Ambiental, además del  acompañamiento y/o seguimiento a implementación del Acuerdo PSAA14-10160
</t>
  </si>
  <si>
    <t>Listas de asistencia de las actividades de formación virtual y Autodiagnóstico inicial de estado de la Gestión Ambiental en las diferentes sedes</t>
  </si>
  <si>
    <t xml:space="preserve">Consolidación de la información de los servidores judiciales por medio del Directorio del SIGCMA </t>
  </si>
  <si>
    <t>Listas de asistencia de las sensibilización y capacitaciones charlas del Sistema de Gestión Ambiental y "Formación de Auditores en la Norma NTC ISO 14001:2015 y en la Norma Técnica de la Rama Judicial NTC 6256 :2018" por parte del  SIGCMA</t>
  </si>
  <si>
    <t xml:space="preserve">Actas de reunión donde se ratifica el compromiso de la Alta Dirección, para la implementación, mantenimiento y fortalecimiento del Sistema de Gestión Ambiental y del Plan de Gestión Ambiental de la Rama Judicial por medio de revisiones y seguimiento periódico por medio de los Comites del SIGCMA y reuniones de la Alta Dirección  </t>
  </si>
  <si>
    <t>DAÑOS ACTIVOS FIJOS/ EVENTOS EXTERNOS</t>
  </si>
  <si>
    <t>EJECUCIÓN Y ADMINISTRACIÓN DE PROCESOS</t>
  </si>
  <si>
    <t>FALLAS TECNÓLOGICAS</t>
  </si>
  <si>
    <t>FRAUDE EXTERNO</t>
  </si>
  <si>
    <t>FRAUDE INTERNO</t>
  </si>
  <si>
    <t>RELACIONES LABORALES</t>
  </si>
  <si>
    <t>USUARIOS, PRODUCTOS Y PRÁCTICAS ORGANIZACIONALES</t>
  </si>
  <si>
    <t>EVENTOS INTERNOS AMBIENTALES</t>
  </si>
  <si>
    <t>Pérdida por daños o extravíos de los activos fijos por desastres naturales u otros riesgos/eventos externos como atentados, vandalismo, orden público.</t>
  </si>
  <si>
    <t>Pérdidas derivadas de errores en la ejecución y administración de procesos.</t>
  </si>
  <si>
    <t>Errores en hardware, software, telecomunicaciones, interrupción de servicios básicos.</t>
  </si>
  <si>
    <t>Pérdida derivada de actos de fraude por personas ajenas a la organización (no participa personal de la entidad).</t>
  </si>
  <si>
    <t>Pérdida debido a actos de fraude, actuaciones irregulares, comisión de hechos delictivos abuso de confianza, apropiación indebida, incumplimiento d e regulaciones legales o internas de la entidad en las cuales está involucrado por lo menos 1 participante interno de la organización, son realizadas de forma intencional y/o con ánimo de lucro para sí mismo o para terceros.</t>
  </si>
  <si>
    <t>Pérdidas que surgen de acciones contrarias a las leyes o acuerdos de empleo, salud o seguridad, del pago de demandas por daños personales o de discriminación.</t>
  </si>
  <si>
    <t>Fallas negligentes o involuntarias de las obligaciones frente a los usuarios y que impiden satisfacer una obligación profesional frente a éstos.</t>
  </si>
  <si>
    <t xml:space="preserve">Efectos ambientales internos que puedan afectar la entidad y por ende causando un impacto al medio ambiente </t>
  </si>
  <si>
    <t>Tabla Criterios para definir el nivel de probabilidad</t>
  </si>
  <si>
    <t>Frecuencia de la Actividad</t>
  </si>
  <si>
    <t>Probabilidad</t>
  </si>
  <si>
    <t>Muy Baja</t>
  </si>
  <si>
    <t>La actividad que conlleva el riesgo se ejecuta como máximo 2 veces por año</t>
  </si>
  <si>
    <t>Baja</t>
  </si>
  <si>
    <t>La actividad que conlleva el riesgo se ejecuta de 3 a 24 veces por año</t>
  </si>
  <si>
    <t>Media</t>
  </si>
  <si>
    <t>La actividad que conlleva el riesgo se ejecuta de 24 a 500 veces por año</t>
  </si>
  <si>
    <t>Alta</t>
  </si>
  <si>
    <t>La actividad que conlleva el riesgo se ejecuta mínimo 500 veces al año y máximo 5000 veces por año</t>
  </si>
  <si>
    <t>Muy Alta</t>
  </si>
  <si>
    <t>La actividad que conlleva el riesgo se ejecuta más de 5000 veces por año</t>
  </si>
  <si>
    <t>Tabla Criterios para definir el nivel de impacto</t>
  </si>
  <si>
    <t>Afectación Económica (o presupuestal)</t>
  </si>
  <si>
    <t>Pérdida Reputacional</t>
  </si>
  <si>
    <t>Insignificante</t>
  </si>
  <si>
    <t xml:space="preserve">Leve </t>
  </si>
  <si>
    <t xml:space="preserve">Afectación menor a 10 SMLMV </t>
  </si>
  <si>
    <t>El riesgo afecta la imagen de alguna área de la organización</t>
  </si>
  <si>
    <t>Menor</t>
  </si>
  <si>
    <t xml:space="preserve">Entre 10 y 50 SMLMV </t>
  </si>
  <si>
    <t>Moderado</t>
  </si>
  <si>
    <t xml:space="preserve">Moderado </t>
  </si>
  <si>
    <t xml:space="preserve">Entre 50 y 100 SMLMV </t>
  </si>
  <si>
    <t>El riesgo afecta la imagen de la entidad con algunos usuarios de relevancia frente al logro de los objetivos</t>
  </si>
  <si>
    <t>Mayor</t>
  </si>
  <si>
    <t xml:space="preserve">Mayor </t>
  </si>
  <si>
    <t xml:space="preserve">Entre 100 y 500 SMLMV </t>
  </si>
  <si>
    <t>El riesgo afecta la imagen de de la entidad con efecto publicitario sostenido a nivel del sector justicia</t>
  </si>
  <si>
    <t>Catastrófico</t>
  </si>
  <si>
    <t xml:space="preserve">Catastrófico </t>
  </si>
  <si>
    <t xml:space="preserve">Mayor a 500 SMLMV </t>
  </si>
  <si>
    <t>El riesgo afecta la imagen de la entidad a nivel nacional, con efecto publicitarios sostenible a nivel país</t>
  </si>
  <si>
    <t>Afectación Económica</t>
  </si>
  <si>
    <t>Impacto que afecte la ejecución presupuestal en un valor ≥0,5%.</t>
  </si>
  <si>
    <t>Impacto que afecte la ejecución presupuestal en un valor ≥1%.</t>
  </si>
  <si>
    <t>Impacto que afecte la ejecución presupuestal en un valor ≥5%.</t>
  </si>
  <si>
    <t>Impacto que afecte la ejecución presupuestal en un valor ≥20%.</t>
  </si>
  <si>
    <t>Impacto que afecte la ejecución presupuestal en un valor ≥50%.</t>
  </si>
  <si>
    <t>Incumplimiento máximo del 15% de la meta planeada</t>
  </si>
  <si>
    <t>Incumplimiento máximo del 20% de la meta planeada</t>
  </si>
  <si>
    <t>Incumplimiento máximo del 50% de la meta planeada</t>
  </si>
  <si>
    <t>Incumplimiento máximo del 80% de la meta planeada</t>
  </si>
  <si>
    <t>Prestación del Servicio de Justicia</t>
  </si>
  <si>
    <t>Afecta la Prestación del Servicio de Administración de Justicia en 5%</t>
  </si>
  <si>
    <t>Afecta la Prestación del Servicio de Administración Justicia en 10%</t>
  </si>
  <si>
    <t>Afecta la Prestación del Servicio de Justicia en 15%</t>
  </si>
  <si>
    <t>Afecta la Prestación del Servicio de Administración Justicia en 20%</t>
  </si>
  <si>
    <t>Afecta la Prestación del Servicio de Administración Justicia en más del 50%</t>
  </si>
  <si>
    <t xml:space="preserve">     Entre 50 y 100 SMLMV </t>
  </si>
  <si>
    <t xml:space="preserve">     El riesgo afecta la imagen de la entidad con algunos usuarios de relevancia frente al logro de los objetivos</t>
  </si>
  <si>
    <t>Afectación Ambiental</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</si>
  <si>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</si>
  <si>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</si>
  <si>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</si>
  <si>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</si>
  <si>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</si>
  <si>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Vulneración de los derechos fundamentales de los ciudadanos</t>
  </si>
  <si>
    <t>Cualquier afectación a la violacion de los derechosn de los cuidadanos se considera con consecuencias altas.</t>
  </si>
  <si>
    <t>Cualquier afectación la violacion de los derechos de los ciudadanos se considera con consecuencias desastrosas.</t>
  </si>
  <si>
    <t>Reputacional (Corrupción)</t>
  </si>
  <si>
    <t>Cualquier acto indebido de los servidores judiciales genera altas consecuencias para la entidad</t>
  </si>
  <si>
    <t>Cualquier acto indebido de los servidores judiciales genera consecuencias desastrosas para la entidad</t>
  </si>
  <si>
    <t>Criterios</t>
  </si>
  <si>
    <t>Subcriterios</t>
  </si>
  <si>
    <t>Afectación Económica o presupuestal</t>
  </si>
  <si>
    <t>Afectación menor a 10 SMLMV .</t>
  </si>
  <si>
    <t>El riesgo afecta la imagen de la entidad internamente, de conocimiento general, nivel interno, de junta dircetiva y accionistas y/o de provedores</t>
  </si>
  <si>
    <t>El riesgo afecta la imagen de de la entidad con efecto publicitario sostenido a nivel de sector administrativo, nivel departamental o municipal</t>
  </si>
  <si>
    <t>Tabla Atributos de para el diseño del control</t>
  </si>
  <si>
    <t>Automático</t>
  </si>
  <si>
    <t>Características</t>
  </si>
  <si>
    <t>Descripción</t>
  </si>
  <si>
    <t>Peso</t>
  </si>
  <si>
    <t>Atributos de Eficiencia</t>
  </si>
  <si>
    <t>Va hacia las causas del riesgo, aseguran el resultado final esperado.</t>
  </si>
  <si>
    <t>Detecta que algo ocurre y devuelve el proceso a los controles preventivos.
Se pueden generar reprocesos.</t>
  </si>
  <si>
    <t>Dado que permiten reducir el impacto de la materialización del riesgo, tienen un costo en su implementación.</t>
  </si>
  <si>
    <t>Son actividades de procesamiento o validación de información que se ejecutan por un sistema y/o aplicativo de manera automática sin la intervención de personas para su realización.</t>
  </si>
  <si>
    <t>Controles que son ejecutados por una persona., tiene implícito el error humano.</t>
  </si>
  <si>
    <r>
      <rPr>
        <b/>
        <sz val="12"/>
        <color theme="9" tint="-0.249977111117893"/>
        <rFont val="Arial Narrow"/>
        <family val="2"/>
      </rPr>
      <t>*</t>
    </r>
    <r>
      <rPr>
        <b/>
        <sz val="12"/>
        <rFont val="Arial Narrow"/>
        <family val="2"/>
      </rPr>
      <t>Atributos de</t>
    </r>
    <r>
      <rPr>
        <b/>
        <sz val="12"/>
        <color theme="9" tint="-0.249977111117893"/>
        <rFont val="Arial Narrow"/>
        <family val="2"/>
      </rPr>
      <t xml:space="preserve"> </t>
    </r>
    <r>
      <rPr>
        <b/>
        <sz val="12"/>
        <color rgb="FF000000"/>
        <rFont val="Arial Narrow"/>
        <family val="2"/>
      </rPr>
      <t>Formalización</t>
    </r>
  </si>
  <si>
    <t>Controles que están documentados en el proceso, ya sea en manuales, procedimientos, flujogramas o cualquier otro documento propio del proceso.</t>
  </si>
  <si>
    <t>-</t>
  </si>
  <si>
    <t>Sin Documentar</t>
  </si>
  <si>
    <t>Identifica a los controles que pese a que se ejecutan en el proceso no se encuentran documentados en ningún documento propio del proceso</t>
  </si>
  <si>
    <t>Este atributo identifica a los controles que se ejecutan siempre que se realiza la actividad originadora del riesgo.</t>
  </si>
  <si>
    <t>Aleatoria</t>
  </si>
  <si>
    <t>Este atributo identifica a los controles que no siempre se ejecutan cuando se realiza la actividad originadora del riesgo</t>
  </si>
  <si>
    <t>El control deja un registro que permite evidenciar la ejecución del control</t>
  </si>
  <si>
    <t>El control no deja registro de la ejecución del control</t>
  </si>
  <si>
    <r>
      <rPr>
        <b/>
        <sz val="12"/>
        <color theme="9" tint="-0.249977111117893"/>
        <rFont val="Arial Narrow"/>
        <family val="2"/>
      </rPr>
      <t>*Nota 1:</t>
    </r>
    <r>
      <rPr>
        <sz val="12"/>
        <color theme="1"/>
        <rFont val="Arial Narrow"/>
        <family val="2"/>
      </rPr>
      <t xml:space="preserve"> Los atributos de formalización se recogerán de manera informativa, con el fin de conocer el entorno del control y complementar el análisis con elementos cualitativos; éstos no tienen una incidencia directa en su efectividad. </t>
    </r>
  </si>
  <si>
    <t xml:space="preserve"> Matriz de Calor </t>
  </si>
  <si>
    <t>Muy Alta
100%</t>
  </si>
  <si>
    <t/>
  </si>
  <si>
    <t>Extremo</t>
  </si>
  <si>
    <t>Evitar,Reducir (Compartir),Reducir(Mitigar)</t>
  </si>
  <si>
    <t>Alta
80%</t>
  </si>
  <si>
    <t>Alto</t>
  </si>
  <si>
    <t>Reducir (Compartir),Reducir(Mitigar), Evitar</t>
  </si>
  <si>
    <t>Media
60%</t>
  </si>
  <si>
    <t>Aceptar el riesgo, Reducir (Compartir),Reducir(Mitigar)</t>
  </si>
  <si>
    <t>Baja
40%</t>
  </si>
  <si>
    <t>Bajo</t>
  </si>
  <si>
    <t>Aceptar el riesgo</t>
  </si>
  <si>
    <t>Muy Baja
20%</t>
  </si>
  <si>
    <t>Leve
20%</t>
  </si>
  <si>
    <t>Menor
40%</t>
  </si>
  <si>
    <t>Moderado
60%</t>
  </si>
  <si>
    <t>Mayor
80%</t>
  </si>
  <si>
    <t>Catastrófico
100%</t>
  </si>
  <si>
    <t>Muy BajaLeve</t>
  </si>
  <si>
    <t>Leve</t>
  </si>
  <si>
    <t>PreventivoAutomático</t>
  </si>
  <si>
    <t>Muy BajaMenor</t>
  </si>
  <si>
    <t>PreventivoManual</t>
  </si>
  <si>
    <t>Muy BajaModerado</t>
  </si>
  <si>
    <t xml:space="preserve">Probabilidad Residual </t>
  </si>
  <si>
    <t>DetectivoAutomático</t>
  </si>
  <si>
    <t>Muy BajaMayor</t>
  </si>
  <si>
    <t xml:space="preserve">Alto </t>
  </si>
  <si>
    <t>DetectivoManual</t>
  </si>
  <si>
    <t>Muy BajaCatastrófico</t>
  </si>
  <si>
    <t>CorrectivoAutomático</t>
  </si>
  <si>
    <t>BajaLeve</t>
  </si>
  <si>
    <t>CorrectivoManual</t>
  </si>
  <si>
    <t>BajaMenor</t>
  </si>
  <si>
    <t>BajaModerado</t>
  </si>
  <si>
    <t>BajaMayor</t>
  </si>
  <si>
    <t>Impacto Inherente</t>
  </si>
  <si>
    <t>Riesgo Final</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</si>
  <si>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</si>
  <si>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</si>
  <si>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</si>
  <si>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</si>
  <si>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</si>
  <si>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</si>
  <si>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</si>
  <si>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</si>
  <si>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</si>
  <si>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</si>
  <si>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</si>
  <si>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</si>
  <si>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</si>
  <si>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</si>
  <si>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</si>
  <si>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</si>
  <si>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MuyAltaLeve</t>
  </si>
  <si>
    <t>MuyAltaMenor</t>
  </si>
  <si>
    <t>MuyAltaModerado</t>
  </si>
  <si>
    <t>MuyAltaMayor</t>
  </si>
  <si>
    <t>MuyAltaCatastrófico</t>
  </si>
  <si>
    <t>Muy Baja El riesgo afecta la imagen de alguna área de la organización</t>
  </si>
  <si>
    <t>Muy Baja El riesgo afecta la imagen de la entidad internamente, de conocimiento general, nivel interno, alta dirección, contratista y/o de provedores</t>
  </si>
  <si>
    <t>Muy Baja El riesgo afecta la imagen de la entidad con algunos usuarios de relevancia frente al logro de los objetivos</t>
  </si>
  <si>
    <t>Muy Baja El riesgo afecta la imagen de de la entidad con efecto publicitario sostenido a nivel administrativo</t>
  </si>
  <si>
    <t>Muy Baja El riesgo afecta la imagen de la entidad a nivel nacional, con efecto publicitarios sostenible a nivel país</t>
  </si>
  <si>
    <t>Baja El riesgo afecta la imagen de alguna área de la organización</t>
  </si>
  <si>
    <t>Baja El riesgo afecta la imagen de la entidad internamente, de conocimiento general, nivel interno, alta dirección, contratista y/o de provedores</t>
  </si>
  <si>
    <t>Baja El riesgo afecta la imagen de la entidad con algunos usuarios de relevancia frente al logro de los objetivos</t>
  </si>
  <si>
    <t>Baja El riesgo afecta la imagen de de la entidad con efecto publicitario sostenido a nivel administrativo</t>
  </si>
  <si>
    <t>Baja El riesgo afecta la imagen de la entidad a nivel nacional, con efecto publicitarios sostenible a nivel país</t>
  </si>
  <si>
    <t>Media El riesgo afecta la imagen de alguna área de la organización</t>
  </si>
  <si>
    <t>Media El riesgo afecta la imagen de la entidad internamente, de conocimiento general, nivel interno, alta dirección, contratista y/o de provedores</t>
  </si>
  <si>
    <t>Media El riesgo afecta la imagen de la entidad con algunos usuarios de relevancia frente al logro de los objetivos</t>
  </si>
  <si>
    <t>Media El riesgo afecta la imagen de de la entidad con efecto publicitario sostenido a nivel administrativo</t>
  </si>
  <si>
    <t>Media El riesgo afecta la imagen de la entidad a nivel nacional, con efecto publicitarios sostenible a nivel país</t>
  </si>
  <si>
    <t>Alta El riesgo afecta la imagen de alguna área de la organización</t>
  </si>
  <si>
    <t>Alta El riesgo afecta la imagen de la entidad internamente, de conocimiento general, nivel interno, alta dirección, contratista y/o de provedores</t>
  </si>
  <si>
    <t>Alta El riesgo afecta la imagen de la entidad con algunos usuarios de relevancia frente al logro de los objetivos</t>
  </si>
  <si>
    <t>Alta El riesgo afecta la imagen de de la entidad con efecto publicitario sostenido a nivel administrativo</t>
  </si>
  <si>
    <t>Alta El riesgo afecta la imagen de la entidad a nivel nacional, con efecto publicitarios sostenible a nivel país</t>
  </si>
  <si>
    <t>Muy Alta El riesgo afecta la imagen de alguna área de la organización</t>
  </si>
  <si>
    <t>Muy Alta El riesgo afecta la imagen de la entidad internamente, de conocimiento general, nivel interno, alta dirección, contratista y/o de provedores</t>
  </si>
  <si>
    <t>Muy Alta El riesgo afecta la imagen de la entidad con algunos usuarios de relevancia frente al logro de los objetivos</t>
  </si>
  <si>
    <t>Muy Alta El riesgo afecta la imagen de de la entidad con efecto publicitario sostenido a nivel administrativo</t>
  </si>
  <si>
    <t>Muy Alta El riesgo afecta la imagen de la entidad a nivel nacional, con efecto publicitarios sostenible a nivel país</t>
  </si>
  <si>
    <t>IMPACTO</t>
  </si>
  <si>
    <t>CLASIFICACIÓN DEL RIESGO</t>
  </si>
  <si>
    <t>CRITERIOS DE IMPACTO</t>
  </si>
  <si>
    <t>TIPO</t>
  </si>
  <si>
    <t xml:space="preserve">IMPLEMENTACIÓN </t>
  </si>
  <si>
    <t>DOCUMENTACIÓN</t>
  </si>
  <si>
    <t>FRECUENCIA</t>
  </si>
  <si>
    <t>EVIDENCIA</t>
  </si>
  <si>
    <t>ESTADO</t>
  </si>
  <si>
    <t>TRATAMIENTO</t>
  </si>
  <si>
    <t>Finalizado</t>
  </si>
  <si>
    <t>Fraude Externo</t>
  </si>
  <si>
    <t>Reducir(compartir)</t>
  </si>
  <si>
    <t>Fallas Tecnológicas</t>
  </si>
  <si>
    <t>Afectación en la Prestación del Servicio de Justicia</t>
  </si>
  <si>
    <t>Relaciones Laborales</t>
  </si>
  <si>
    <t>Usuarios, productos y prácticas organizacionales</t>
  </si>
  <si>
    <t>Daños Activos Fijos/Eventos Externos</t>
  </si>
  <si>
    <t>Cualquier afectación a la violacion de los derechos de los ciudadanos se considera con consecuencias altas</t>
  </si>
  <si>
    <t>Cualquier afectación a la violacion de los derechos de los ciudadanos se considera con consecuencias desastrosas</t>
  </si>
  <si>
    <t>Afecta la Prestación del Servicio de Administración de Justicia en 10%</t>
  </si>
  <si>
    <t>Afecta la Prestación del Servicio de Administración de Justicia en 15%</t>
  </si>
  <si>
    <t>Afecta la Prestación del Servicio de Administración de Justicia en 20%</t>
  </si>
  <si>
    <t>Afecta la Prestación del Servicio de Administración de Justicia en más del 50%</t>
  </si>
  <si>
    <t>Si el hecho llegara a presentarse, tendría consecuencias o efectos mínimos sobre la entidad</t>
  </si>
  <si>
    <t>Si el hecho llegara a presentarse, tendría bajo impacto o efecto sobre la entidad</t>
  </si>
  <si>
    <t>Si el hecho llegara a presentarse, tendría desastrosas consecuencias o efectos sobre la entidad</t>
  </si>
  <si>
    <t>SEGUIMIENTO MATRIZ DE RIESGOS SIGCMA 1 TRIMESTRE</t>
  </si>
  <si>
    <t xml:space="preserve">IDENTIFICACIÓN DEL RIESGO </t>
  </si>
  <si>
    <t>VALORACION RIESGO INHERENTE</t>
  </si>
  <si>
    <t>VALORACION RIESGO RESIDUAL</t>
  </si>
  <si>
    <t>OPCION DE MANEJO</t>
  </si>
  <si>
    <t>ACTIVIDADES</t>
  </si>
  <si>
    <t>PROCESO LIDER</t>
  </si>
  <si>
    <t>FECHA DE LA ACTIVIDAD</t>
  </si>
  <si>
    <t>ANÁLISIS DEL RESULTADO FINAL 
1 TRIMESTRE</t>
  </si>
  <si>
    <t>PROBABILIDAD</t>
  </si>
  <si>
    <t>NIVEL</t>
  </si>
  <si>
    <t xml:space="preserve">IMPACTO </t>
  </si>
  <si>
    <t>CENTRAL</t>
  </si>
  <si>
    <t>SECCIONAL</t>
  </si>
  <si>
    <t xml:space="preserve"> INICIO
DIA/MES/AÑO</t>
  </si>
  <si>
    <t>FIN 
DIA/MES/AÑO</t>
  </si>
  <si>
    <t>SEGUIMIENTO MATRIZ DE RIESGOS SIGCMA 2 TRIMESTRE</t>
  </si>
  <si>
    <t>ANÁLISIS DEL RESULTADO FINAL 
2 TRIMESTRE</t>
  </si>
  <si>
    <t>SEGUIMIENTO MATRIZ DE RIESGOS SIGCMA 3 TRIMESTRE</t>
  </si>
  <si>
    <t>ANÁLISIS DEL RESULTADO FINAL 
3 TRIMESTRE</t>
  </si>
  <si>
    <t>SEGUIMIENTO MATRIZ DE RIESGOS SIGCMA 4 TRIMESTRE</t>
  </si>
  <si>
    <t>ANÁLISIS DEL RESULTADO FINAL 
4 TRIMESTRE</t>
  </si>
  <si>
    <t>x</t>
  </si>
  <si>
    <t xml:space="preserve">Para la vigencia 2023 de acuerdo con la aprobación del Plan de Formación 2023-2024 según ACUERDO PCSJA23-12054 - 30 de marzo de 2023 y los recursos asignados para la vigencia 2023, según documento anexo al Acuerdo PCDJA23-12054 </t>
  </si>
  <si>
    <t>No se materializo, ya que el Plan de Formación y la asignación de los recursos fueron aprobados y asignados dentro del trimestre</t>
  </si>
  <si>
    <t>Enviar oportunamente a la Direccion Ejecutiva DEAJ los documentos precontractuales requeridos para dar inicio a la contratación, de acuerdo con el Plan de Formación 2023 - 2024 previamente aprobado</t>
  </si>
  <si>
    <t>Teniendo en consideración que el Plan de Formación 2023-2024 fue aprobado en el mes de marzo, el riesgo no se materializó, debido a que, no se ha dado inicio a la ejecución de las actividades del mencionado plan.</t>
  </si>
  <si>
    <t xml:space="preserve">El riesgo no se materializó </t>
  </si>
  <si>
    <t xml:space="preserve">El riesgo no se materializó, ya que el plan de formación fue aprobado en el mes de marzo con lo que se espera dar inicio en el segundo trimestre de 2023 </t>
  </si>
  <si>
    <t xml:space="preserve">El Riesgo no se materializó  </t>
  </si>
  <si>
    <t>Reprogramar las actividades academicas para el segúndo trimestre y una vez generada la contratación del operador logistico</t>
  </si>
  <si>
    <t>No se ha dado inicio a las actividades académicas del plan de formación 2023, ya que se reprogramaron para dar inicio en el segundo semestre del 2023</t>
  </si>
  <si>
    <t xml:space="preserve">Para la vigencia 2023 de acuerdo con la aprobación del Plan de Formación 2023-2024 según ACUERDO PCSJA23-12054 - 30 de marzo de 2023 y los recursos asignados para la vigencia 2023, según documento anexo al Acuerdo PCDJA23-12054
Se llevo a cabo las acciones correspondientes por parte de la division administrativa para prorrogar los contratos logisticos que permitirian la cosecusion de las actividades académicas propuestas en el Plan de Formación aprobado, paralelo a las solicitudes de nueva contratación con el valor total de las actividades según acuerdo PCSJA23-12054.
</t>
  </si>
  <si>
    <t>El riesgo no se materializó, se remitio a la DEAJ los documentos para el inicio de la contratación del operador logistico y con ello desarrollar las actividades académicas 2023, asi como las prorrogas correspondientes al contrato de la vigencia 2022 para dar continuidad a las actividades segun prioridad de desarrollo.</t>
  </si>
  <si>
    <t xml:space="preserve">Se aprobó del Plan de Formación de la Rama Judicial 2023 - 2024 por parte del Consejo Superior de la Judicatura mediante el ACUERDO PCSJA23-12054 - 30 de marzo de 2023.
Se remitieron los documentos precontractuales requeridos para dar inicio al proceso de contratación, a la DEAJ.
Se reprogramaron las actividades académicas, teniendo en consideración que se han adelantado acciones para la contratación de los servicios que permitan la atención logistica de las actividades, y que por el monto asignado la contratación tiene terminos extensos, se suscribio contrato para la emisión de tiquetes aéreos que permitan dar continuidad a las actividades académicas y continuidad con el contrato de prestacion de servicios para la vigencia 2022 con reserva presupuestal, asi las cosas, se llevo a cabo la reprogramación académica  segun orden de prioridad con el recurso contratado y se da inicio a las actividades académicas.
</t>
  </si>
  <si>
    <t>Suscripción contrato 086 de 2023 SATENA
Prorroga contrato 132 de 2022
Avance en el proceso de contratación nuevo operador</t>
  </si>
  <si>
    <t>El riesgo no se materializó, las actividades a realizar se han llevado a cabo y los discentes han asistido para los diferentes programas de formación convocados.</t>
  </si>
  <si>
    <t>Las actividades académicas reprogramadas y realizadas se han llevado a cabo con la aplicación de la encuesta de satisfacción vigente sin demoras en su tabulación</t>
  </si>
  <si>
    <t>Teniendo en consideración que se asume la demora en la tabulación como riesgo, se da inicio a un plan de mejora para validar tipos de encuestas que permitan una mayor eficiencia tanto en la aplicación como en la tabulación de la misma.</t>
  </si>
  <si>
    <t>De las actividades académicas reprogramadas para llevarse a cabo en el segundo semestre, no se evidencia cancelación en actividades</t>
  </si>
  <si>
    <t>Reprogramación en orden de prioridad para la arealización de las actividades académicas</t>
  </si>
  <si>
    <t>El riesgo no se materializó, no se destinaron de manera indebida los recursos de la Escuela Judicial</t>
  </si>
  <si>
    <t>El riesgo no se materializó, no se evidenció ninguna afectación ambiental en la sede de la Escuela Judicial.</t>
  </si>
  <si>
    <t>El riesgo no se materializó, las actividades académicas que fueron evaluadas se tabularon en tiempo y se registran los resultados.</t>
  </si>
  <si>
    <t xml:space="preserve">El riesgo se materializó al no cumplirse con la meta de población establecida en el Plan de Formación con un alcance del 61% que se encuentra por debajo del valor del nivel de referencia que es del 80%.
Lo anterior obedece a que la fecha de legalización de los contratos fue hasta el mes de octubre de 2023, limitando el tiempo para la ejecución de las actividades académicas.
No obstante, considerando que el 15 de diciembre de 2023 se prorrogó el contrato N° 132 de 2022 suscrito con Televisión Regional del Oriente Limitada Canal Tro – Tro Ltda., se ejecutarán ocho (8) actividades académicas en el primer trimestre de 2024 lo cual permitirá aumentar la cobertura de formación y mejorar la aplicación del indicador en la vigencia 2023.   
Adicionalmente, la Corporación en Sala del 20 de diciembre de 2023 aprobó la contratación de 1.400 cupos para capacitar en Inteligencia Artificial a los servidores Judiciales, con lo que se espera subir la cobertura.
</t>
  </si>
  <si>
    <r>
      <t xml:space="preserve">Se materializó el riesgo al no cumplirse con la meta de las actividades académicas del Plan de Formación 2023, así:
1. Actividades académicas presenciales: Se planearon 128 actividades, se unificaron 6 para un total de 123, de las cuales se realizaron 50 con un alcance del 41%, que se encuentra por debajo del valor del nivel de referencia que es del 75%.
Lo anterior obedece a que la fecha de legalización del contrato de logística fue hasta el mes de octubre de 2023, limitando el tiempo para la ejecución de las actividades académicas.
No obstante, considerando que el 15 de diciembre de 2023 se prorrogó el contrato N° 132 de 2022 suscrito con Televisión Regional del Oriente Limitada Canal Tro – Tro Ltda., se ejecutarán ocho (8) actividades académicas en el primer trimestre de 2024 lo cual permitirá mejorar la aplicación del indicador de la vigencia 2023.   
</t>
    </r>
    <r>
      <rPr>
        <sz val="10"/>
        <rFont val="Calibri"/>
        <family val="2"/>
        <scheme val="minor"/>
      </rPr>
      <t xml:space="preserve">
2. Cursos virtuales: Se planearon (7) cursos virtuales, fueron ejecutados (0).
3. Virtualización de contenidos: se planeó virtualizar (4) contenidos, fueron virtualizadas (0).
4. Proyectos de Investigación: Se planificaron (2) proyectos de investigación, se ejecutaron 0.
</t>
    </r>
    <r>
      <rPr>
        <sz val="10"/>
        <color theme="1"/>
        <rFont val="Calibri"/>
        <family val="2"/>
        <scheme val="minor"/>
      </rPr>
      <t xml:space="preserve">
Con relación a las actividades 2, 3 y 4 la Escuela determinó agruparlas para ser atendidas en un solo proceso de contratación, que fue remitido a la DEAJ para surtirse a través de concurso de méritos. La DEAJ una vez estudiados los documentos, recomendó que se adelantara a través de la modalidad de contratación directa. El 27 de septiembre de 2023 la Corporación aprobó la contratación de los mencionados productos, excepto los relativos a los Módulos de aprendizaje autodirigido.  El miércoles 8 de noviembre de 2023 el futuro contratista del proceso de diseño curricular para cursos virtuales y productos de investigación decidió retirar su oferta económica, y rechazó el contrato en el SECOP II.
Por lo anterior, el contrato no se suscribió ni pudo ejecutarse.
5. Módulos de Aprendizaje Autodorigido; Se planificaron (7) MAA, se desarrollaron (0).
Lo anterior obedece, a que se había concebido la necesidad de manera integral con la contratación de los cursos virtuales, la virtualización de contenidos y los proyectos de investigación, no obstante la Corporación en Sala del 27 de septiembre de 2023 recomendó la contratación de los MAA de manera separada. Adicionalmente, el 11 de octubre de 2023 la Unidad de Compras informa vía correo electrónico que no se reciben nuevas solicitudes de procesos contractuales a partir del 17 de octubre, por lo avanzado de la vigencia fiscal, por lo que la Escuela Judicial determina descartar la contratación de este producto.</t>
    </r>
  </si>
  <si>
    <t>La Escuela Judicial presentó ante la DEAJ los documentos necesario para iniciar el proceso contractual</t>
  </si>
  <si>
    <t>Se materializó el riesgo debido a que, de las actividades programadas se cancelaron 3, (516,506 y 503) con fundamento en lo señalado en los memorandos EJM23-103 (por solicitud del despacho coordinador se cancela), 106 (solicitud de la Unidad a cargo de la actividad de postergarla lo que genera su cancelación por los tiempos) y 105 (por solicitud del despacho coordinador se cancela), lo cual afectó la meta de cobertura poblacional.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</si>
</sst>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240A]d&quot; de &quot;mmmm&quot; de &quot;yyyy;@"/>
  </numFmts>
  <fonts count="91">
    <font>
      <sz val="11"/>
      <color theme="1"/>
      <name val="Calibri"/>
      <family val="2"/>
      <scheme val="minor"/>
    </font>
    <font>
      <sz val="11"/>
      <color theme="1"/>
      <name val="Arial Narrow"/>
      <family val="2"/>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0"/>
      <name val="Arial Narrow"/>
      <family val="2"/>
    </font>
    <font>
      <b/>
      <u/>
      <sz val="11"/>
      <name val="Arial Narrow"/>
      <family val="2"/>
    </font>
    <font>
      <b/>
      <sz val="11"/>
      <name val="Arial Narrow"/>
      <family val="2"/>
    </font>
    <font>
      <sz val="11"/>
      <name val="Arial Narrow"/>
      <family val="2"/>
    </font>
    <font>
      <b/>
      <sz val="10"/>
      <name val="Arial Narrow"/>
      <family val="2"/>
    </font>
    <font>
      <sz val="12"/>
      <name val="Times New Roman"/>
      <family val="1"/>
    </font>
    <font>
      <b/>
      <sz val="9"/>
      <name val="Arial Narrow"/>
      <family val="2"/>
    </font>
    <font>
      <sz val="9"/>
      <name val="Arial Narrow"/>
      <family val="2"/>
    </font>
    <font>
      <b/>
      <sz val="9"/>
      <color theme="9" tint="-0.249977111117893"/>
      <name val="Arial Narrow"/>
      <family val="2"/>
    </font>
    <font>
      <b/>
      <sz val="9"/>
      <color theme="0"/>
      <name val="Arial Narrow"/>
      <family val="2"/>
    </font>
    <font>
      <sz val="11"/>
      <color rgb="FFFF0000"/>
      <name val="Calibri"/>
      <family val="2"/>
      <scheme val="minor"/>
    </font>
    <font>
      <b/>
      <sz val="11"/>
      <color theme="1"/>
      <name val="Calibri"/>
      <family val="2"/>
      <scheme val="minor"/>
    </font>
    <font>
      <sz val="11"/>
      <color theme="0"/>
      <name val="Calibri"/>
      <family val="2"/>
      <scheme val="minor"/>
    </font>
    <font>
      <b/>
      <sz val="26"/>
      <color theme="1"/>
      <name val="Arial Narrow"/>
      <family val="2"/>
    </font>
    <font>
      <b/>
      <sz val="18"/>
      <color theme="1"/>
      <name val="Arial Narrow"/>
      <family val="2"/>
    </font>
    <font>
      <sz val="16"/>
      <color theme="1"/>
      <name val="Arial Narrow"/>
      <family val="2"/>
    </font>
    <font>
      <sz val="16"/>
      <color rgb="FF000000"/>
      <name val="Arial Narrow"/>
      <family val="2"/>
    </font>
    <font>
      <sz val="18"/>
      <name val="Arial"/>
      <family val="2"/>
    </font>
    <font>
      <sz val="11"/>
      <name val="Calibri"/>
      <family val="2"/>
      <scheme val="minor"/>
    </font>
    <font>
      <sz val="24"/>
      <name val="Arial"/>
      <family val="2"/>
    </font>
    <font>
      <sz val="16"/>
      <color rgb="FFFF0000"/>
      <name val="Arial Narrow"/>
      <family val="2"/>
    </font>
    <font>
      <sz val="16"/>
      <color rgb="FFFF0000"/>
      <name val="Calibri"/>
      <family val="2"/>
      <scheme val="minor"/>
    </font>
    <font>
      <b/>
      <sz val="14"/>
      <color rgb="FF000000"/>
      <name val="Arial Narrow"/>
      <family val="2"/>
    </font>
    <font>
      <sz val="10"/>
      <color theme="1"/>
      <name val="Calibri"/>
      <family val="2"/>
      <scheme val="minor"/>
    </font>
    <font>
      <sz val="12"/>
      <color theme="1"/>
      <name val="Calibri"/>
      <family val="2"/>
      <scheme val="minor"/>
    </font>
    <font>
      <b/>
      <sz val="12"/>
      <color rgb="FF000000"/>
      <name val="Arial Narrow"/>
      <family val="2"/>
    </font>
    <font>
      <sz val="12"/>
      <color rgb="FF000000"/>
      <name val="Arial Narrow"/>
      <family val="2"/>
    </font>
    <font>
      <b/>
      <sz val="12"/>
      <color theme="9" tint="-0.249977111117893"/>
      <name val="Arial Narrow"/>
      <family val="2"/>
    </font>
    <font>
      <b/>
      <sz val="12"/>
      <name val="Arial Narrow"/>
      <family val="2"/>
    </font>
    <font>
      <sz val="12"/>
      <color theme="1"/>
      <name val="Arial Narrow"/>
      <family val="2"/>
    </font>
    <font>
      <b/>
      <sz val="9"/>
      <color theme="1"/>
      <name val="Arial Narrow"/>
      <family val="2"/>
    </font>
    <font>
      <b/>
      <sz val="20"/>
      <color theme="1"/>
      <name val="Calibri"/>
      <family val="2"/>
      <scheme val="minor"/>
    </font>
    <font>
      <b/>
      <sz val="12"/>
      <color rgb="FF000000"/>
      <name val="Calibri"/>
      <family val="2"/>
    </font>
    <font>
      <b/>
      <sz val="18"/>
      <color rgb="FF000000"/>
      <name val="Calibri"/>
      <family val="2"/>
    </font>
    <font>
      <b/>
      <sz val="11"/>
      <color rgb="FF002060"/>
      <name val="Arial Narrow"/>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b/>
      <sz val="26"/>
      <color theme="1"/>
      <name val="Calibri"/>
      <family val="2"/>
      <scheme val="minor"/>
    </font>
    <font>
      <b/>
      <i/>
      <sz val="11"/>
      <name val="Arial"/>
      <family val="2"/>
    </font>
    <font>
      <b/>
      <i/>
      <sz val="14"/>
      <color theme="1"/>
      <name val="Calibri"/>
      <family val="2"/>
      <scheme val="minor"/>
    </font>
    <font>
      <b/>
      <sz val="14"/>
      <color theme="0"/>
      <name val="Calibri"/>
      <family val="2"/>
      <scheme val="minor"/>
    </font>
    <font>
      <b/>
      <sz val="14"/>
      <color theme="1"/>
      <name val="Calibri"/>
      <family val="2"/>
      <scheme val="minor"/>
    </font>
    <font>
      <sz val="14"/>
      <color theme="1"/>
      <name val="Calibri"/>
      <family val="2"/>
      <scheme val="minor"/>
    </font>
    <font>
      <sz val="14"/>
      <name val="Calibri"/>
      <family val="2"/>
      <scheme val="minor"/>
    </font>
    <font>
      <b/>
      <i/>
      <sz val="11"/>
      <color theme="1"/>
      <name val="Arial"/>
      <family val="2"/>
    </font>
    <font>
      <b/>
      <sz val="11"/>
      <color theme="1"/>
      <name val="Arial"/>
      <family val="2"/>
    </font>
    <font>
      <b/>
      <sz val="10"/>
      <color theme="0" tint="-4.9989318521683403E-2"/>
      <name val="Arial"/>
      <family val="2"/>
    </font>
    <font>
      <sz val="10"/>
      <color theme="1"/>
      <name val="Arial"/>
      <family val="2"/>
    </font>
    <font>
      <sz val="10"/>
      <color rgb="FF000000"/>
      <name val="Arial"/>
      <family val="2"/>
    </font>
    <font>
      <sz val="10"/>
      <name val="Calibri"/>
      <family val="2"/>
      <scheme val="minor"/>
    </font>
    <font>
      <b/>
      <sz val="10"/>
      <name val="Arial"/>
      <family val="2"/>
    </font>
    <font>
      <b/>
      <i/>
      <sz val="16"/>
      <name val="Calibri"/>
      <family val="2"/>
      <scheme val="minor"/>
    </font>
    <font>
      <b/>
      <sz val="26"/>
      <color theme="1"/>
      <name val="Arial"/>
      <family val="2"/>
    </font>
    <font>
      <b/>
      <sz val="24"/>
      <color rgb="FF000000"/>
      <name val="Arial"/>
      <family val="2"/>
    </font>
    <font>
      <sz val="26"/>
      <color rgb="FF000000"/>
      <name val="Arial"/>
      <family val="2"/>
    </font>
    <font>
      <sz val="26"/>
      <color rgb="FFFFFFFF"/>
      <name val="Arial"/>
      <family val="2"/>
    </font>
    <font>
      <b/>
      <sz val="18"/>
      <color theme="1"/>
      <name val="Arial"/>
      <family val="2"/>
    </font>
    <font>
      <b/>
      <sz val="18"/>
      <color rgb="FF000000"/>
      <name val="Arial"/>
      <family val="2"/>
    </font>
    <font>
      <sz val="18"/>
      <color rgb="FF000000"/>
      <name val="Arial"/>
      <family val="2"/>
    </font>
    <font>
      <sz val="18"/>
      <color rgb="FFFFFFFF"/>
      <name val="Arial"/>
      <family val="2"/>
    </font>
    <font>
      <sz val="10"/>
      <color theme="1"/>
      <name val="Roboto"/>
    </font>
    <font>
      <b/>
      <sz val="22"/>
      <color theme="0"/>
      <name val="Arial Narrow"/>
      <family val="2"/>
    </font>
    <font>
      <sz val="26"/>
      <color theme="1"/>
      <name val="Arial"/>
      <family val="2"/>
    </font>
    <font>
      <sz val="11"/>
      <color theme="0"/>
      <name val="Arial Narrow"/>
      <family val="2"/>
    </font>
    <font>
      <sz val="11"/>
      <color rgb="FF00B050"/>
      <name val="Calibri"/>
      <family val="2"/>
      <scheme val="minor"/>
    </font>
    <font>
      <sz val="11"/>
      <color rgb="FF00000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9"/>
      <color theme="1"/>
      <name val="Arial Narrow"/>
      <family val="2"/>
    </font>
    <font>
      <sz val="11"/>
      <name val="Arial"/>
      <family val="2"/>
    </font>
    <font>
      <sz val="11"/>
      <color indexed="8"/>
      <name val="Arial"/>
      <family val="2"/>
    </font>
    <font>
      <sz val="11"/>
      <color rgb="FFFF0000"/>
      <name val="Arial"/>
      <family val="2"/>
    </font>
    <font>
      <sz val="9"/>
      <name val="Arial"/>
      <family val="2"/>
    </font>
  </fonts>
  <fills count="27">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theme="9" tint="0.79998168889431442"/>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rgb="FFFFFF00"/>
        <bgColor indexed="64"/>
      </patternFill>
    </fill>
    <fill>
      <patternFill patternType="solid">
        <fgColor theme="4" tint="-0.499984740745262"/>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4" tint="0.39997558519241921"/>
        <bgColor indexed="64"/>
      </patternFill>
    </fill>
    <fill>
      <patternFill patternType="solid">
        <fgColor rgb="FF00B0F0"/>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0"/>
        <bgColor rgb="FF000000"/>
      </patternFill>
    </fill>
  </fills>
  <borders count="110">
    <border>
      <left/>
      <right/>
      <top/>
      <bottom/>
      <diagonal/>
    </border>
    <border>
      <left style="dashed">
        <color theme="9" tint="-0.24994659260841701"/>
      </left>
      <right/>
      <top style="dashed">
        <color theme="9" tint="-0.24994659260841701"/>
      </top>
      <bottom/>
      <diagonal/>
    </border>
    <border>
      <left/>
      <right/>
      <top style="dashed">
        <color theme="9" tint="-0.24994659260841701"/>
      </top>
      <bottom/>
      <diagonal/>
    </border>
    <border>
      <left style="dashed">
        <color theme="9" tint="-0.24994659260841701"/>
      </left>
      <right/>
      <top/>
      <bottom style="dashed">
        <color theme="9" tint="-0.24994659260841701"/>
      </bottom>
      <diagonal/>
    </border>
    <border>
      <left/>
      <right/>
      <top/>
      <bottom style="dashed">
        <color theme="9" tint="-0.24994659260841701"/>
      </bottom>
      <diagonal/>
    </border>
    <border>
      <left style="dashed">
        <color theme="9" tint="-0.24994659260841701"/>
      </left>
      <right/>
      <top style="dashed">
        <color theme="9" tint="-0.24994659260841701"/>
      </top>
      <bottom style="dashed">
        <color theme="9" tint="-0.24994659260841701"/>
      </bottom>
      <diagonal/>
    </border>
    <border>
      <left/>
      <right style="dashed">
        <color theme="9" tint="-0.24994659260841701"/>
      </right>
      <top style="dashed">
        <color theme="9" tint="-0.24994659260841701"/>
      </top>
      <bottom style="dashed">
        <color theme="9" tint="-0.24994659260841701"/>
      </bottom>
      <diagonal/>
    </border>
    <border>
      <left/>
      <right/>
      <top style="dashed">
        <color theme="9" tint="-0.24994659260841701"/>
      </top>
      <bottom style="dashed">
        <color theme="9" tint="-0.24994659260841701"/>
      </bottom>
      <diagonal/>
    </border>
    <border>
      <left style="dashed">
        <color theme="9" tint="-0.24994659260841701"/>
      </left>
      <right style="dashed">
        <color theme="9" tint="-0.24994659260841701"/>
      </right>
      <top style="dashed">
        <color theme="9" tint="-0.24994659260841701"/>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double">
        <color indexed="64"/>
      </left>
      <right/>
      <top style="double">
        <color indexed="64"/>
      </top>
      <bottom/>
      <diagonal/>
    </border>
    <border>
      <left/>
      <right style="thin">
        <color theme="0"/>
      </right>
      <top style="double">
        <color indexed="64"/>
      </top>
      <bottom/>
      <diagonal/>
    </border>
    <border>
      <left style="thin">
        <color theme="0"/>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right style="hair">
        <color indexed="64"/>
      </right>
      <top style="hair">
        <color indexed="64"/>
      </top>
      <bottom style="hair">
        <color indexed="64"/>
      </bottom>
      <diagonal/>
    </border>
    <border>
      <left style="double">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rgb="FF000000"/>
      </bottom>
      <diagonal/>
    </border>
    <border>
      <left/>
      <right/>
      <top/>
      <bottom style="medium">
        <color rgb="FF000000"/>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ashed">
        <color theme="9" tint="-0.24994659260841701"/>
      </left>
      <right style="dashed">
        <color theme="9" tint="-0.24994659260841701"/>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dashed">
        <color theme="9" tint="-0.24994659260841701"/>
      </right>
      <top style="dashed">
        <color theme="9" tint="-0.24994659260841701"/>
      </top>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right style="thin">
        <color indexed="64"/>
      </right>
      <top style="dashed">
        <color theme="9" tint="-0.24994659260841701"/>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s>
  <cellStyleXfs count="3">
    <xf numFmtId="0" fontId="0" fillId="0" borderId="0"/>
    <xf numFmtId="0" fontId="8" fillId="0" borderId="0"/>
    <xf numFmtId="0" fontId="14" fillId="0" borderId="0"/>
  </cellStyleXfs>
  <cellXfs count="555">
    <xf numFmtId="0" fontId="0" fillId="0" borderId="0" xfId="0"/>
    <xf numFmtId="0" fontId="1" fillId="3" borderId="0" xfId="0" applyFont="1" applyFill="1"/>
    <xf numFmtId="0" fontId="1" fillId="3" borderId="0" xfId="0" applyFont="1" applyFill="1" applyAlignment="1">
      <alignment horizontal="center" vertical="center"/>
    </xf>
    <xf numFmtId="0" fontId="1" fillId="3" borderId="0" xfId="0" applyFont="1" applyFill="1" applyAlignment="1">
      <alignment horizontal="left" vertical="center"/>
    </xf>
    <xf numFmtId="0" fontId="0" fillId="5" borderId="0" xfId="0" applyFill="1"/>
    <xf numFmtId="0" fontId="0" fillId="0" borderId="0" xfId="0" applyAlignment="1">
      <alignment horizontal="left" wrapText="1"/>
    </xf>
    <xf numFmtId="0" fontId="0" fillId="5" borderId="0" xfId="0" applyFill="1" applyAlignment="1">
      <alignment horizontal="center"/>
    </xf>
    <xf numFmtId="0" fontId="0" fillId="3" borderId="0" xfId="0" applyFill="1"/>
    <xf numFmtId="0" fontId="10" fillId="3" borderId="20" xfId="1" quotePrefix="1" applyFont="1" applyFill="1" applyBorder="1" applyAlignment="1">
      <alignment horizontal="left" vertical="top" wrapText="1"/>
    </xf>
    <xf numFmtId="0" fontId="11" fillId="3" borderId="0" xfId="1" quotePrefix="1" applyFont="1" applyFill="1" applyAlignment="1">
      <alignment horizontal="left" vertical="top" wrapText="1"/>
    </xf>
    <xf numFmtId="0" fontId="11" fillId="3" borderId="21" xfId="1" quotePrefix="1" applyFont="1" applyFill="1" applyBorder="1" applyAlignment="1">
      <alignment horizontal="left" vertical="top" wrapText="1"/>
    </xf>
    <xf numFmtId="0" fontId="9" fillId="3" borderId="20" xfId="1" applyFont="1" applyFill="1" applyBorder="1"/>
    <xf numFmtId="0" fontId="9" fillId="3" borderId="0" xfId="1" applyFont="1" applyFill="1"/>
    <xf numFmtId="0" fontId="13" fillId="3" borderId="0" xfId="1" applyFont="1" applyFill="1" applyAlignment="1">
      <alignment horizontal="left" vertical="center" wrapText="1"/>
    </xf>
    <xf numFmtId="0" fontId="9" fillId="3" borderId="0" xfId="1" applyFont="1" applyFill="1" applyAlignment="1">
      <alignment horizontal="left" vertical="center" wrapText="1"/>
    </xf>
    <xf numFmtId="0" fontId="9" fillId="3" borderId="0" xfId="1" quotePrefix="1" applyFont="1" applyFill="1" applyAlignment="1">
      <alignment horizontal="left" vertical="center" wrapText="1"/>
    </xf>
    <xf numFmtId="0" fontId="9" fillId="3" borderId="21" xfId="1" applyFont="1" applyFill="1" applyBorder="1"/>
    <xf numFmtId="0" fontId="15" fillId="3" borderId="0" xfId="0" applyFont="1" applyFill="1" applyAlignment="1">
      <alignment horizontal="left" vertical="center" wrapText="1"/>
    </xf>
    <xf numFmtId="0" fontId="16" fillId="3" borderId="0" xfId="0" applyFont="1" applyFill="1" applyAlignment="1">
      <alignment horizontal="left" vertical="top" wrapText="1"/>
    </xf>
    <xf numFmtId="0" fontId="22" fillId="3" borderId="0" xfId="0" applyFont="1" applyFill="1" applyAlignment="1">
      <alignment horizontal="center" vertical="center"/>
    </xf>
    <xf numFmtId="0" fontId="24" fillId="3" borderId="49" xfId="0" applyFont="1" applyFill="1" applyBorder="1" applyAlignment="1">
      <alignment vertical="top" wrapText="1"/>
    </xf>
    <xf numFmtId="0" fontId="24" fillId="3" borderId="50" xfId="0" applyFont="1" applyFill="1" applyBorder="1" applyAlignment="1">
      <alignment vertical="top" wrapText="1"/>
    </xf>
    <xf numFmtId="0" fontId="26" fillId="0" borderId="0" xfId="0" applyFont="1" applyAlignment="1">
      <alignment horizontal="center" vertical="center" wrapText="1"/>
    </xf>
    <xf numFmtId="0" fontId="27" fillId="3" borderId="0" xfId="0" applyFont="1" applyFill="1"/>
    <xf numFmtId="0" fontId="3" fillId="3" borderId="0" xfId="0" applyFont="1" applyFill="1" applyAlignment="1">
      <alignment horizontal="left" vertical="center"/>
    </xf>
    <xf numFmtId="0" fontId="28" fillId="3" borderId="0" xfId="0" applyFont="1" applyFill="1" applyAlignment="1">
      <alignment horizontal="center" vertical="center" wrapText="1"/>
    </xf>
    <xf numFmtId="0" fontId="21" fillId="3" borderId="0" xfId="0" applyFont="1" applyFill="1"/>
    <xf numFmtId="0" fontId="25" fillId="3" borderId="0" xfId="0" applyFont="1" applyFill="1" applyAlignment="1">
      <alignment horizontal="justify" vertical="center" wrapText="1" readingOrder="1"/>
    </xf>
    <xf numFmtId="0" fontId="3" fillId="3" borderId="0" xfId="0" applyFont="1" applyFill="1" applyAlignment="1">
      <alignment vertical="center"/>
    </xf>
    <xf numFmtId="0" fontId="21" fillId="0" borderId="0" xfId="0" applyFont="1"/>
    <xf numFmtId="0" fontId="25" fillId="0" borderId="0" xfId="0" applyFont="1" applyAlignment="1">
      <alignment horizontal="justify" vertical="center" wrapText="1" readingOrder="1"/>
    </xf>
    <xf numFmtId="0" fontId="29" fillId="0" borderId="0" xfId="0" applyFont="1" applyAlignment="1">
      <alignment vertical="center"/>
    </xf>
    <xf numFmtId="0" fontId="30" fillId="0" borderId="0" xfId="0" applyFont="1"/>
    <xf numFmtId="0" fontId="19" fillId="0" borderId="0" xfId="0" applyFont="1"/>
    <xf numFmtId="0" fontId="27" fillId="0" borderId="0" xfId="0" applyFont="1"/>
    <xf numFmtId="0" fontId="32" fillId="3" borderId="0" xfId="0" applyFont="1" applyFill="1"/>
    <xf numFmtId="0" fontId="33" fillId="3" borderId="0" xfId="0" applyFont="1" applyFill="1"/>
    <xf numFmtId="0" fontId="34" fillId="13" borderId="57" xfId="0" applyFont="1" applyFill="1" applyBorder="1" applyAlignment="1">
      <alignment horizontal="center" vertical="center" wrapText="1" readingOrder="1"/>
    </xf>
    <xf numFmtId="0" fontId="34" fillId="13" borderId="58"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5" fillId="3" borderId="60" xfId="0" applyFont="1" applyFill="1" applyBorder="1" applyAlignment="1">
      <alignment horizontal="justify" vertical="center" wrapText="1" readingOrder="1"/>
    </xf>
    <xf numFmtId="9" fontId="34" fillId="3" borderId="61" xfId="0" applyNumberFormat="1"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5" fillId="3" borderId="13" xfId="0" applyFont="1" applyFill="1" applyBorder="1" applyAlignment="1">
      <alignment horizontal="justify" vertical="center" wrapText="1" readingOrder="1"/>
    </xf>
    <xf numFmtId="9" fontId="34" fillId="3" borderId="63" xfId="0" applyNumberFormat="1" applyFont="1" applyFill="1" applyBorder="1" applyAlignment="1">
      <alignment horizontal="center" vertical="center" wrapText="1" readingOrder="1"/>
    </xf>
    <xf numFmtId="0" fontId="35" fillId="3" borderId="63"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35" fillId="3" borderId="65" xfId="0" applyFont="1" applyFill="1" applyBorder="1" applyAlignment="1">
      <alignment horizontal="justify" vertical="center" wrapText="1" readingOrder="1"/>
    </xf>
    <xf numFmtId="0" fontId="35" fillId="3" borderId="66" xfId="0" applyFont="1" applyFill="1" applyBorder="1" applyAlignment="1">
      <alignment horizontal="center" vertical="center" wrapText="1" readingOrder="1"/>
    </xf>
    <xf numFmtId="0" fontId="39" fillId="3" borderId="0" xfId="0" applyFont="1" applyFill="1"/>
    <xf numFmtId="0" fontId="41" fillId="15" borderId="67" xfId="0" applyFont="1" applyFill="1" applyBorder="1" applyAlignment="1" applyProtection="1">
      <alignment horizontal="center" vertical="center" wrapText="1" readingOrder="1"/>
      <protection hidden="1"/>
    </xf>
    <xf numFmtId="0" fontId="41" fillId="15" borderId="68" xfId="0" applyFont="1" applyFill="1" applyBorder="1" applyAlignment="1" applyProtection="1">
      <alignment horizontal="center" vertical="center" wrapText="1" readingOrder="1"/>
      <protection hidden="1"/>
    </xf>
    <xf numFmtId="0" fontId="41" fillId="15" borderId="69" xfId="0" applyFont="1" applyFill="1" applyBorder="1" applyAlignment="1" applyProtection="1">
      <alignment horizontal="center" vertical="center" wrapText="1" readingOrder="1"/>
      <protection hidden="1"/>
    </xf>
    <xf numFmtId="0" fontId="41" fillId="16" borderId="67" xfId="0" applyFont="1" applyFill="1" applyBorder="1" applyAlignment="1" applyProtection="1">
      <alignment horizontal="center" wrapText="1" readingOrder="1"/>
      <protection hidden="1"/>
    </xf>
    <xf numFmtId="0" fontId="41" fillId="16" borderId="68" xfId="0" applyFont="1" applyFill="1" applyBorder="1" applyAlignment="1" applyProtection="1">
      <alignment horizontal="center" wrapText="1" readingOrder="1"/>
      <protection hidden="1"/>
    </xf>
    <xf numFmtId="0" fontId="41" fillId="15" borderId="20" xfId="0" applyFont="1" applyFill="1" applyBorder="1" applyAlignment="1" applyProtection="1">
      <alignment horizontal="center" vertical="center" wrapText="1" readingOrder="1"/>
      <protection hidden="1"/>
    </xf>
    <xf numFmtId="0" fontId="41" fillId="15" borderId="0" xfId="0" applyFont="1" applyFill="1" applyAlignment="1" applyProtection="1">
      <alignment horizontal="center" vertical="center" wrapText="1" readingOrder="1"/>
      <protection hidden="1"/>
    </xf>
    <xf numFmtId="0" fontId="41" fillId="15" borderId="21" xfId="0" applyFont="1" applyFill="1" applyBorder="1" applyAlignment="1" applyProtection="1">
      <alignment horizontal="center" vertical="center" wrapText="1" readingOrder="1"/>
      <protection hidden="1"/>
    </xf>
    <xf numFmtId="0" fontId="41" fillId="16" borderId="20" xfId="0" applyFont="1" applyFill="1" applyBorder="1" applyAlignment="1" applyProtection="1">
      <alignment horizontal="center" wrapText="1" readingOrder="1"/>
      <protection hidden="1"/>
    </xf>
    <xf numFmtId="0" fontId="41" fillId="16" borderId="0" xfId="0" applyFont="1" applyFill="1" applyAlignment="1" applyProtection="1">
      <alignment horizontal="center" wrapText="1" readingOrder="1"/>
      <protection hidden="1"/>
    </xf>
    <xf numFmtId="0" fontId="41" fillId="15" borderId="43" xfId="0" applyFont="1" applyFill="1" applyBorder="1" applyAlignment="1" applyProtection="1">
      <alignment horizontal="center" vertical="center" wrapText="1" readingOrder="1"/>
      <protection hidden="1"/>
    </xf>
    <xf numFmtId="0" fontId="41" fillId="15" borderId="44" xfId="0" applyFont="1" applyFill="1" applyBorder="1" applyAlignment="1" applyProtection="1">
      <alignment horizontal="center" vertical="center" wrapText="1" readingOrder="1"/>
      <protection hidden="1"/>
    </xf>
    <xf numFmtId="0" fontId="41" fillId="15" borderId="45" xfId="0" applyFont="1" applyFill="1" applyBorder="1" applyAlignment="1" applyProtection="1">
      <alignment horizontal="center" vertical="center" wrapText="1" readingOrder="1"/>
      <protection hidden="1"/>
    </xf>
    <xf numFmtId="0" fontId="41" fillId="16" borderId="43" xfId="0" applyFont="1" applyFill="1" applyBorder="1" applyAlignment="1" applyProtection="1">
      <alignment horizontal="center" wrapText="1" readingOrder="1"/>
      <protection hidden="1"/>
    </xf>
    <xf numFmtId="0" fontId="41" fillId="16" borderId="44" xfId="0" applyFont="1" applyFill="1" applyBorder="1" applyAlignment="1" applyProtection="1">
      <alignment horizontal="center" wrapText="1" readingOrder="1"/>
      <protection hidden="1"/>
    </xf>
    <xf numFmtId="0" fontId="41" fillId="17" borderId="68" xfId="0" applyFont="1" applyFill="1" applyBorder="1" applyAlignment="1" applyProtection="1">
      <alignment horizontal="center" wrapText="1" readingOrder="1"/>
      <protection hidden="1"/>
    </xf>
    <xf numFmtId="0" fontId="41" fillId="17" borderId="69" xfId="0" applyFont="1" applyFill="1" applyBorder="1" applyAlignment="1" applyProtection="1">
      <alignment horizontal="center" wrapText="1" readingOrder="1"/>
      <protection hidden="1"/>
    </xf>
    <xf numFmtId="0" fontId="41" fillId="17" borderId="20" xfId="0" applyFont="1" applyFill="1" applyBorder="1" applyAlignment="1" applyProtection="1">
      <alignment horizontal="center" wrapText="1" readingOrder="1"/>
      <protection hidden="1"/>
    </xf>
    <xf numFmtId="0" fontId="41" fillId="17" borderId="0" xfId="0" applyFont="1" applyFill="1" applyAlignment="1" applyProtection="1">
      <alignment horizontal="center" wrapText="1" readingOrder="1"/>
      <protection hidden="1"/>
    </xf>
    <xf numFmtId="0" fontId="41" fillId="17" borderId="21" xfId="0" applyFont="1" applyFill="1" applyBorder="1" applyAlignment="1" applyProtection="1">
      <alignment horizontal="center" wrapText="1" readingOrder="1"/>
      <protection hidden="1"/>
    </xf>
    <xf numFmtId="0" fontId="41" fillId="17" borderId="43" xfId="0" applyFont="1" applyFill="1" applyBorder="1" applyAlignment="1" applyProtection="1">
      <alignment horizontal="center" wrapText="1" readingOrder="1"/>
      <protection hidden="1"/>
    </xf>
    <xf numFmtId="0" fontId="41" fillId="17" borderId="44" xfId="0" applyFont="1" applyFill="1" applyBorder="1" applyAlignment="1" applyProtection="1">
      <alignment horizontal="center" wrapText="1" readingOrder="1"/>
      <protection hidden="1"/>
    </xf>
    <xf numFmtId="0" fontId="41" fillId="17" borderId="45" xfId="0" applyFont="1" applyFill="1" applyBorder="1" applyAlignment="1" applyProtection="1">
      <alignment horizontal="center" wrapText="1" readingOrder="1"/>
      <protection hidden="1"/>
    </xf>
    <xf numFmtId="0" fontId="41" fillId="8" borderId="67" xfId="0" applyFont="1" applyFill="1" applyBorder="1" applyAlignment="1" applyProtection="1">
      <alignment horizontal="center" wrapText="1" readingOrder="1"/>
      <protection hidden="1"/>
    </xf>
    <xf numFmtId="0" fontId="41" fillId="8" borderId="68" xfId="0" applyFont="1" applyFill="1" applyBorder="1" applyAlignment="1" applyProtection="1">
      <alignment horizontal="center" wrapText="1" readingOrder="1"/>
      <protection hidden="1"/>
    </xf>
    <xf numFmtId="0" fontId="41" fillId="8" borderId="69" xfId="0" applyFont="1" applyFill="1" applyBorder="1" applyAlignment="1" applyProtection="1">
      <alignment horizontal="center" wrapText="1" readingOrder="1"/>
      <protection hidden="1"/>
    </xf>
    <xf numFmtId="0" fontId="41" fillId="8" borderId="20" xfId="0" applyFont="1" applyFill="1" applyBorder="1" applyAlignment="1" applyProtection="1">
      <alignment horizontal="center" wrapText="1" readingOrder="1"/>
      <protection hidden="1"/>
    </xf>
    <xf numFmtId="0" fontId="41" fillId="8" borderId="0" xfId="0" applyFont="1" applyFill="1" applyAlignment="1" applyProtection="1">
      <alignment horizontal="center" wrapText="1" readingOrder="1"/>
      <protection hidden="1"/>
    </xf>
    <xf numFmtId="0" fontId="41" fillId="8" borderId="21" xfId="0" applyFont="1" applyFill="1" applyBorder="1" applyAlignment="1" applyProtection="1">
      <alignment horizontal="center" wrapText="1" readingOrder="1"/>
      <protection hidden="1"/>
    </xf>
    <xf numFmtId="0" fontId="41" fillId="8" borderId="43" xfId="0" applyFont="1" applyFill="1" applyBorder="1" applyAlignment="1" applyProtection="1">
      <alignment horizontal="center" wrapText="1" readingOrder="1"/>
      <protection hidden="1"/>
    </xf>
    <xf numFmtId="0" fontId="41" fillId="8" borderId="44" xfId="0" applyFont="1" applyFill="1" applyBorder="1" applyAlignment="1" applyProtection="1">
      <alignment horizontal="center" wrapText="1" readingOrder="1"/>
      <protection hidden="1"/>
    </xf>
    <xf numFmtId="0" fontId="41" fillId="8" borderId="45" xfId="0" applyFont="1" applyFill="1" applyBorder="1" applyAlignment="1" applyProtection="1">
      <alignment horizontal="center" wrapText="1" readingOrder="1"/>
      <protection hidden="1"/>
    </xf>
    <xf numFmtId="0" fontId="0" fillId="0" borderId="0" xfId="0" applyAlignment="1">
      <alignment wrapText="1"/>
    </xf>
    <xf numFmtId="0" fontId="0" fillId="0" borderId="0" xfId="0" applyAlignment="1">
      <alignment vertical="top" wrapText="1"/>
    </xf>
    <xf numFmtId="0" fontId="6" fillId="18" borderId="47" xfId="0" applyFont="1" applyFill="1" applyBorder="1" applyAlignment="1">
      <alignment horizontal="center" vertical="center" wrapText="1"/>
    </xf>
    <xf numFmtId="0" fontId="6" fillId="18" borderId="47" xfId="0" applyFont="1" applyFill="1" applyBorder="1" applyAlignment="1">
      <alignment horizontal="center" vertical="center"/>
    </xf>
    <xf numFmtId="0" fontId="44" fillId="0" borderId="0" xfId="0" applyFont="1" applyAlignment="1">
      <alignment horizontal="center"/>
    </xf>
    <xf numFmtId="0" fontId="45" fillId="0" borderId="0" xfId="0" applyFont="1"/>
    <xf numFmtId="0" fontId="47" fillId="4" borderId="0" xfId="0" applyFont="1" applyFill="1" applyAlignment="1" applyProtection="1">
      <alignment horizontal="left" vertical="center" wrapText="1"/>
      <protection locked="0"/>
    </xf>
    <xf numFmtId="0" fontId="46" fillId="19" borderId="0" xfId="0" applyFont="1" applyFill="1" applyAlignment="1" applyProtection="1">
      <alignment vertical="center" wrapText="1"/>
      <protection locked="0"/>
    </xf>
    <xf numFmtId="0" fontId="47" fillId="4" borderId="0" xfId="0" applyFont="1" applyFill="1" applyAlignment="1" applyProtection="1">
      <alignment vertical="center" wrapText="1"/>
      <protection locked="0"/>
    </xf>
    <xf numFmtId="0" fontId="0" fillId="0" borderId="0" xfId="0" applyAlignment="1">
      <alignment horizontal="left"/>
    </xf>
    <xf numFmtId="0" fontId="48"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20" fillId="0" borderId="0" xfId="0" applyFont="1" applyAlignment="1">
      <alignment horizontal="center"/>
    </xf>
    <xf numFmtId="0" fontId="53" fillId="5" borderId="13" xfId="0" applyFont="1" applyFill="1" applyBorder="1" applyAlignment="1">
      <alignment horizontal="center" vertical="center"/>
    </xf>
    <xf numFmtId="0" fontId="52" fillId="20" borderId="13" xfId="0" applyFont="1" applyFill="1" applyBorder="1" applyAlignment="1">
      <alignment horizontal="center"/>
    </xf>
    <xf numFmtId="0" fontId="52" fillId="20" borderId="13" xfId="0" applyFont="1" applyFill="1" applyBorder="1" applyAlignment="1">
      <alignment vertical="center" wrapText="1"/>
    </xf>
    <xf numFmtId="0" fontId="54" fillId="0" borderId="0" xfId="0" applyFont="1" applyAlignment="1">
      <alignment horizontal="center"/>
    </xf>
    <xf numFmtId="0" fontId="54" fillId="0" borderId="0" xfId="0" applyFont="1" applyAlignment="1">
      <alignment horizontal="left"/>
    </xf>
    <xf numFmtId="0" fontId="55" fillId="0" borderId="0" xfId="0" applyFont="1" applyAlignment="1">
      <alignment horizontal="center"/>
    </xf>
    <xf numFmtId="0" fontId="45" fillId="0" borderId="0" xfId="0" applyFont="1" applyProtection="1">
      <protection locked="0"/>
    </xf>
    <xf numFmtId="0" fontId="57" fillId="0" borderId="0" xfId="0" applyFont="1" applyAlignment="1" applyProtection="1">
      <alignment vertical="center"/>
      <protection locked="0"/>
    </xf>
    <xf numFmtId="0" fontId="46" fillId="21" borderId="0" xfId="0" applyFont="1" applyFill="1" applyAlignment="1" applyProtection="1">
      <alignment horizontal="left" vertical="center"/>
      <protection locked="0"/>
    </xf>
    <xf numFmtId="0" fontId="46" fillId="21" borderId="0" xfId="0" applyFont="1" applyFill="1" applyAlignment="1" applyProtection="1">
      <alignment horizontal="left" vertical="center" wrapText="1"/>
      <protection locked="0"/>
    </xf>
    <xf numFmtId="0" fontId="46" fillId="0" borderId="0" xfId="0" applyFont="1" applyAlignment="1" applyProtection="1">
      <alignment horizontal="left"/>
      <protection locked="0"/>
    </xf>
    <xf numFmtId="0" fontId="45" fillId="0" borderId="0" xfId="0" applyFont="1" applyAlignment="1" applyProtection="1">
      <alignment horizontal="center" vertical="center"/>
      <protection locked="0"/>
    </xf>
    <xf numFmtId="0" fontId="59" fillId="0" borderId="0" xfId="0" applyFont="1"/>
    <xf numFmtId="0" fontId="46" fillId="21" borderId="13" xfId="0" applyFont="1" applyFill="1" applyBorder="1" applyAlignment="1">
      <alignment horizontal="center" vertical="top" wrapText="1" readingOrder="1"/>
    </xf>
    <xf numFmtId="0" fontId="46" fillId="21" borderId="13" xfId="0" applyFont="1" applyFill="1" applyBorder="1" applyAlignment="1">
      <alignment horizontal="center" vertical="center" wrapText="1" readingOrder="1"/>
    </xf>
    <xf numFmtId="0" fontId="45" fillId="0" borderId="0" xfId="0" applyFont="1" applyAlignment="1">
      <alignment horizontal="left"/>
    </xf>
    <xf numFmtId="0" fontId="45" fillId="0" borderId="0" xfId="0" applyFont="1" applyAlignment="1">
      <alignment horizontal="center"/>
    </xf>
    <xf numFmtId="0" fontId="45" fillId="3" borderId="0" xfId="0" applyFont="1" applyFill="1"/>
    <xf numFmtId="0" fontId="65" fillId="7" borderId="0" xfId="0" applyFont="1" applyFill="1" applyAlignment="1">
      <alignment horizontal="center" vertical="center" wrapText="1" readingOrder="1"/>
    </xf>
    <xf numFmtId="0" fontId="66" fillId="8" borderId="51" xfId="0" applyFont="1" applyFill="1" applyBorder="1" applyAlignment="1">
      <alignment horizontal="center" vertical="center" wrapText="1" readingOrder="1"/>
    </xf>
    <xf numFmtId="0" fontId="66" fillId="0" borderId="51" xfId="0" applyFont="1" applyBorder="1" applyAlignment="1">
      <alignment horizontal="center" vertical="center" wrapText="1" readingOrder="1"/>
    </xf>
    <xf numFmtId="0" fontId="66" fillId="0" borderId="51" xfId="0" applyFont="1" applyBorder="1" applyAlignment="1">
      <alignment horizontal="justify" vertical="center" wrapText="1" readingOrder="1"/>
    </xf>
    <xf numFmtId="0" fontId="66" fillId="9" borderId="52" xfId="0" applyFont="1" applyFill="1" applyBorder="1" applyAlignment="1">
      <alignment horizontal="center" vertical="center" wrapText="1" readingOrder="1"/>
    </xf>
    <xf numFmtId="0" fontId="66" fillId="0" borderId="52" xfId="0" applyFont="1" applyBorder="1" applyAlignment="1">
      <alignment horizontal="center" vertical="center" wrapText="1" readingOrder="1"/>
    </xf>
    <xf numFmtId="0" fontId="66" fillId="0" borderId="52" xfId="0" applyFont="1" applyBorder="1" applyAlignment="1">
      <alignment horizontal="justify" vertical="center" wrapText="1" readingOrder="1"/>
    </xf>
    <xf numFmtId="0" fontId="66" fillId="10" borderId="52" xfId="0" applyFont="1" applyFill="1" applyBorder="1" applyAlignment="1">
      <alignment horizontal="center" vertical="center" wrapText="1" readingOrder="1"/>
    </xf>
    <xf numFmtId="0" fontId="66" fillId="11" borderId="52" xfId="0" applyFont="1" applyFill="1" applyBorder="1" applyAlignment="1">
      <alignment horizontal="center" vertical="center" wrapText="1" readingOrder="1"/>
    </xf>
    <xf numFmtId="0" fontId="67" fillId="12" borderId="52" xfId="0" applyFont="1" applyFill="1" applyBorder="1" applyAlignment="1">
      <alignment horizontal="center" vertical="center" wrapText="1" readingOrder="1"/>
    </xf>
    <xf numFmtId="0" fontId="69" fillId="7" borderId="0" xfId="0" applyFont="1" applyFill="1" applyAlignment="1">
      <alignment horizontal="center" vertical="center" wrapText="1" readingOrder="1"/>
    </xf>
    <xf numFmtId="0" fontId="70" fillId="8" borderId="51" xfId="0" applyFont="1" applyFill="1" applyBorder="1" applyAlignment="1">
      <alignment horizontal="center" vertical="center" wrapText="1" readingOrder="1"/>
    </xf>
    <xf numFmtId="0" fontId="70" fillId="0" borderId="51" xfId="0" applyFont="1" applyBorder="1" applyAlignment="1">
      <alignment horizontal="justify" vertical="center" wrapText="1" readingOrder="1"/>
    </xf>
    <xf numFmtId="9" fontId="70" fillId="0" borderId="51" xfId="0" applyNumberFormat="1" applyFont="1" applyBorder="1" applyAlignment="1">
      <alignment horizontal="center" vertical="center" wrapText="1" readingOrder="1"/>
    </xf>
    <xf numFmtId="0" fontId="70" fillId="9" borderId="52" xfId="0" applyFont="1" applyFill="1" applyBorder="1" applyAlignment="1">
      <alignment horizontal="center" vertical="center" wrapText="1" readingOrder="1"/>
    </xf>
    <xf numFmtId="0" fontId="70" fillId="0" borderId="52" xfId="0" applyFont="1" applyBorder="1" applyAlignment="1">
      <alignment horizontal="justify" vertical="center" wrapText="1" readingOrder="1"/>
    </xf>
    <xf numFmtId="9" fontId="70" fillId="0" borderId="52" xfId="0" applyNumberFormat="1" applyFont="1" applyBorder="1" applyAlignment="1">
      <alignment horizontal="center" vertical="center" wrapText="1" readingOrder="1"/>
    </xf>
    <xf numFmtId="0" fontId="70" fillId="10" borderId="52" xfId="0" applyFont="1" applyFill="1" applyBorder="1" applyAlignment="1">
      <alignment horizontal="center" vertical="center" wrapText="1" readingOrder="1"/>
    </xf>
    <xf numFmtId="0" fontId="70" fillId="11" borderId="52" xfId="0" applyFont="1" applyFill="1" applyBorder="1" applyAlignment="1">
      <alignment horizontal="center" vertical="center" wrapText="1" readingOrder="1"/>
    </xf>
    <xf numFmtId="0" fontId="71" fillId="12" borderId="52" xfId="0" applyFont="1" applyFill="1" applyBorder="1" applyAlignment="1">
      <alignment horizontal="center" vertical="center" wrapText="1" readingOrder="1"/>
    </xf>
    <xf numFmtId="9" fontId="0" fillId="0" borderId="0" xfId="0" applyNumberFormat="1"/>
    <xf numFmtId="9" fontId="0" fillId="0" borderId="0" xfId="0" applyNumberFormat="1" applyAlignment="1">
      <alignment horizontal="center"/>
    </xf>
    <xf numFmtId="0" fontId="0" fillId="0" borderId="0" xfId="0" applyAlignment="1">
      <alignment horizontal="center"/>
    </xf>
    <xf numFmtId="0" fontId="0" fillId="0" borderId="0" xfId="0" applyAlignment="1">
      <alignment horizontal="left" vertical="center" wrapText="1"/>
    </xf>
    <xf numFmtId="0" fontId="4" fillId="4" borderId="8" xfId="0" applyFont="1" applyFill="1" applyBorder="1" applyAlignment="1">
      <alignment horizontal="center" vertical="center" textRotation="90"/>
    </xf>
    <xf numFmtId="0" fontId="0" fillId="0" borderId="13" xfId="0" applyBorder="1" applyAlignment="1">
      <alignment horizontal="center" vertical="center" wrapText="1"/>
    </xf>
    <xf numFmtId="9" fontId="0" fillId="0" borderId="13" xfId="0" applyNumberFormat="1" applyBorder="1" applyAlignment="1">
      <alignment horizontal="center" vertical="center" wrapText="1"/>
    </xf>
    <xf numFmtId="9" fontId="0" fillId="3" borderId="0" xfId="0" applyNumberFormat="1" applyFill="1"/>
    <xf numFmtId="9" fontId="66" fillId="0" borderId="52" xfId="0" applyNumberFormat="1" applyFont="1" applyBorder="1" applyAlignment="1">
      <alignment horizontal="justify" vertical="center" wrapText="1" readingOrder="1"/>
    </xf>
    <xf numFmtId="0" fontId="0" fillId="0" borderId="13" xfId="0" applyBorder="1" applyAlignment="1">
      <alignment horizontal="left" vertical="center" wrapText="1"/>
    </xf>
    <xf numFmtId="0" fontId="32" fillId="3" borderId="13" xfId="0" applyFont="1" applyFill="1" applyBorder="1"/>
    <xf numFmtId="9" fontId="32" fillId="3" borderId="0" xfId="0" applyNumberFormat="1" applyFont="1" applyFill="1"/>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9" fontId="32" fillId="3" borderId="13" xfId="0" applyNumberFormat="1" applyFont="1" applyFill="1" applyBorder="1"/>
    <xf numFmtId="0" fontId="4" fillId="4" borderId="83" xfId="0" applyFont="1" applyFill="1" applyBorder="1" applyAlignment="1">
      <alignment horizontal="center" vertical="center" textRotation="90" wrapText="1"/>
    </xf>
    <xf numFmtId="0" fontId="74" fillId="0" borderId="13" xfId="0" applyFont="1" applyBorder="1" applyAlignment="1">
      <alignment horizontal="left" vertical="center" wrapText="1"/>
    </xf>
    <xf numFmtId="0" fontId="74" fillId="0" borderId="0" xfId="0" applyFont="1" applyAlignment="1">
      <alignment horizontal="left" vertical="center" wrapText="1"/>
    </xf>
    <xf numFmtId="0" fontId="0" fillId="0" borderId="0" xfId="0" applyAlignment="1">
      <alignment vertical="center" wrapText="1"/>
    </xf>
    <xf numFmtId="0" fontId="75" fillId="3" borderId="0" xfId="0" applyFont="1" applyFill="1"/>
    <xf numFmtId="0" fontId="75" fillId="0" borderId="0" xfId="0" applyFont="1"/>
    <xf numFmtId="0" fontId="4" fillId="3" borderId="0" xfId="0" applyFont="1" applyFill="1" applyAlignment="1">
      <alignment horizontal="center" vertical="center"/>
    </xf>
    <xf numFmtId="0" fontId="4" fillId="2" borderId="0" xfId="0" applyFont="1" applyFill="1" applyAlignment="1">
      <alignment horizontal="center" vertical="center"/>
    </xf>
    <xf numFmtId="0" fontId="0" fillId="0" borderId="13" xfId="0" applyBorder="1" applyAlignment="1">
      <alignment wrapText="1"/>
    </xf>
    <xf numFmtId="0" fontId="0" fillId="0" borderId="13" xfId="0" applyBorder="1" applyAlignment="1">
      <alignment vertical="center" wrapText="1"/>
    </xf>
    <xf numFmtId="0" fontId="34" fillId="5" borderId="60" xfId="0" applyFont="1" applyFill="1" applyBorder="1" applyAlignment="1">
      <alignment horizontal="center" vertical="center" wrapText="1" readingOrder="1"/>
    </xf>
    <xf numFmtId="0" fontId="34" fillId="5" borderId="13" xfId="0" applyFont="1" applyFill="1" applyBorder="1" applyAlignment="1">
      <alignment horizontal="center" vertical="center" wrapText="1" readingOrder="1"/>
    </xf>
    <xf numFmtId="0" fontId="6" fillId="18" borderId="53" xfId="0" applyFont="1" applyFill="1" applyBorder="1" applyAlignment="1">
      <alignment horizontal="center" vertical="center"/>
    </xf>
    <xf numFmtId="0" fontId="27" fillId="0" borderId="65" xfId="0" applyFont="1" applyBorder="1" applyAlignment="1" applyProtection="1">
      <alignment horizontal="left" vertical="top" wrapText="1"/>
      <protection locked="0"/>
    </xf>
    <xf numFmtId="0" fontId="0" fillId="0" borderId="82" xfId="0" applyBorder="1" applyAlignment="1">
      <alignment horizontal="center" vertical="center" wrapText="1"/>
    </xf>
    <xf numFmtId="9" fontId="0" fillId="0" borderId="82" xfId="0" applyNumberFormat="1" applyBorder="1" applyAlignment="1">
      <alignment horizontal="center" vertical="center" wrapText="1"/>
    </xf>
    <xf numFmtId="0" fontId="61" fillId="0" borderId="88" xfId="0" applyFont="1" applyBorder="1" applyAlignment="1" applyProtection="1">
      <alignment horizontal="left" vertical="top" wrapText="1"/>
      <protection locked="0"/>
    </xf>
    <xf numFmtId="0" fontId="61" fillId="0" borderId="13" xfId="0" applyFont="1" applyBorder="1" applyAlignment="1" applyProtection="1">
      <alignment horizontal="left" vertical="top" wrapText="1"/>
      <protection locked="0"/>
    </xf>
    <xf numFmtId="0" fontId="61" fillId="0" borderId="65" xfId="0" applyFont="1" applyBorder="1" applyAlignment="1" applyProtection="1">
      <alignment horizontal="left" vertical="top" wrapText="1"/>
      <protection locked="0"/>
    </xf>
    <xf numFmtId="0" fontId="27" fillId="0" borderId="82" xfId="0" applyFont="1" applyBorder="1" applyAlignment="1" applyProtection="1">
      <alignment horizontal="left" vertical="top" wrapText="1"/>
      <protection locked="0"/>
    </xf>
    <xf numFmtId="0" fontId="56" fillId="0" borderId="0" xfId="0" applyFont="1" applyAlignment="1" applyProtection="1">
      <alignment horizontal="center" vertical="center"/>
      <protection locked="0"/>
    </xf>
    <xf numFmtId="0" fontId="61" fillId="0" borderId="13" xfId="0" applyFont="1" applyBorder="1" applyAlignment="1" applyProtection="1">
      <alignment vertical="top" wrapText="1"/>
      <protection locked="0"/>
    </xf>
    <xf numFmtId="0" fontId="48" fillId="20" borderId="0" xfId="0" applyFont="1" applyFill="1" applyAlignment="1" applyProtection="1">
      <alignment horizontal="center" vertical="center" wrapText="1"/>
      <protection locked="0"/>
    </xf>
    <xf numFmtId="0" fontId="47" fillId="19" borderId="0" xfId="0" applyFont="1" applyFill="1" applyAlignment="1" applyProtection="1">
      <alignment horizontal="left"/>
      <protection locked="0"/>
    </xf>
    <xf numFmtId="0" fontId="48" fillId="19" borderId="0" xfId="0" applyFont="1" applyFill="1"/>
    <xf numFmtId="0" fontId="48" fillId="19" borderId="0" xfId="0" applyFont="1" applyFill="1" applyAlignment="1" applyProtection="1">
      <alignment horizontal="center" vertical="center"/>
      <protection locked="0"/>
    </xf>
    <xf numFmtId="0" fontId="77" fillId="0" borderId="0" xfId="0" applyFont="1"/>
    <xf numFmtId="0" fontId="24" fillId="3" borderId="48" xfId="0" applyFont="1" applyFill="1" applyBorder="1" applyAlignment="1">
      <alignment vertical="top" wrapText="1"/>
    </xf>
    <xf numFmtId="0" fontId="32" fillId="0" borderId="0" xfId="0" applyFont="1" applyAlignment="1" applyProtection="1">
      <alignment vertical="center"/>
      <protection locked="0"/>
    </xf>
    <xf numFmtId="0" fontId="81" fillId="0" borderId="0" xfId="0" applyFont="1" applyAlignment="1" applyProtection="1">
      <alignment horizontal="center" vertical="center"/>
      <protection locked="0"/>
    </xf>
    <xf numFmtId="0" fontId="76" fillId="0" borderId="0" xfId="0" applyFont="1"/>
    <xf numFmtId="0" fontId="32" fillId="0" borderId="0" xfId="0" applyFont="1"/>
    <xf numFmtId="0" fontId="0" fillId="0" borderId="0" xfId="0" applyAlignment="1">
      <alignment horizontal="center" wrapText="1"/>
    </xf>
    <xf numFmtId="0" fontId="0" fillId="0" borderId="0" xfId="0" applyProtection="1">
      <protection locked="0"/>
    </xf>
    <xf numFmtId="0" fontId="0" fillId="0" borderId="0" xfId="0" applyAlignment="1" applyProtection="1">
      <alignment vertical="top"/>
      <protection locked="0"/>
    </xf>
    <xf numFmtId="0" fontId="83" fillId="4" borderId="92" xfId="0" applyFont="1" applyFill="1" applyBorder="1" applyAlignment="1">
      <alignment horizontal="center" vertical="center"/>
    </xf>
    <xf numFmtId="0" fontId="83" fillId="4" borderId="92" xfId="0" applyFont="1" applyFill="1" applyBorder="1" applyAlignment="1">
      <alignment horizontal="center" vertical="center" wrapText="1"/>
    </xf>
    <xf numFmtId="0" fontId="83" fillId="4" borderId="92" xfId="0" applyFont="1" applyFill="1" applyBorder="1" applyAlignment="1" applyProtection="1">
      <alignment horizontal="center" vertical="center" wrapText="1"/>
      <protection locked="0"/>
    </xf>
    <xf numFmtId="0" fontId="83" fillId="23" borderId="92" xfId="0" applyFont="1" applyFill="1" applyBorder="1" applyAlignment="1" applyProtection="1">
      <alignment horizontal="center" vertical="center" textRotation="90"/>
      <protection locked="0"/>
    </xf>
    <xf numFmtId="0" fontId="84" fillId="4" borderId="92" xfId="0" applyFont="1" applyFill="1" applyBorder="1" applyAlignment="1">
      <alignment horizontal="center" vertical="center" wrapText="1"/>
    </xf>
    <xf numFmtId="0" fontId="76" fillId="24" borderId="0" xfId="0" applyFont="1" applyFill="1"/>
    <xf numFmtId="0" fontId="32" fillId="3" borderId="0" xfId="0" applyFont="1" applyFill="1" applyAlignment="1" applyProtection="1">
      <alignment vertical="center"/>
      <protection locked="0"/>
    </xf>
    <xf numFmtId="0" fontId="81" fillId="3" borderId="0" xfId="0" applyFont="1" applyFill="1" applyAlignment="1" applyProtection="1">
      <alignment horizontal="center" vertical="center"/>
      <protection locked="0"/>
    </xf>
    <xf numFmtId="0" fontId="76" fillId="3" borderId="0" xfId="0" applyFont="1" applyFill="1"/>
    <xf numFmtId="0" fontId="83" fillId="4" borderId="92" xfId="0" applyFont="1" applyFill="1" applyBorder="1" applyAlignment="1" applyProtection="1">
      <alignment vertical="center" wrapText="1"/>
      <protection locked="0"/>
    </xf>
    <xf numFmtId="0" fontId="83" fillId="4" borderId="92" xfId="0" applyFont="1" applyFill="1" applyBorder="1" applyAlignment="1" applyProtection="1">
      <alignment vertical="center"/>
      <protection locked="0"/>
    </xf>
    <xf numFmtId="0" fontId="41" fillId="25" borderId="67" xfId="0" applyFont="1" applyFill="1" applyBorder="1" applyAlignment="1" applyProtection="1">
      <alignment horizontal="center" wrapText="1" readingOrder="1"/>
      <protection hidden="1"/>
    </xf>
    <xf numFmtId="0" fontId="41" fillId="25" borderId="68" xfId="0" applyFont="1" applyFill="1" applyBorder="1" applyAlignment="1" applyProtection="1">
      <alignment horizontal="center" wrapText="1" readingOrder="1"/>
      <protection hidden="1"/>
    </xf>
    <xf numFmtId="0" fontId="41" fillId="25" borderId="69" xfId="0" applyFont="1" applyFill="1" applyBorder="1" applyAlignment="1" applyProtection="1">
      <alignment horizontal="center" wrapText="1" readingOrder="1"/>
      <protection hidden="1"/>
    </xf>
    <xf numFmtId="0" fontId="41" fillId="25" borderId="20" xfId="0" applyFont="1" applyFill="1" applyBorder="1" applyAlignment="1" applyProtection="1">
      <alignment horizontal="center" wrapText="1" readingOrder="1"/>
      <protection hidden="1"/>
    </xf>
    <xf numFmtId="0" fontId="41" fillId="25" borderId="0" xfId="0" applyFont="1" applyFill="1" applyAlignment="1" applyProtection="1">
      <alignment horizontal="center" wrapText="1" readingOrder="1"/>
      <protection hidden="1"/>
    </xf>
    <xf numFmtId="0" fontId="41" fillId="25" borderId="21" xfId="0" applyFont="1" applyFill="1" applyBorder="1" applyAlignment="1" applyProtection="1">
      <alignment horizontal="center" wrapText="1" readingOrder="1"/>
      <protection hidden="1"/>
    </xf>
    <xf numFmtId="0" fontId="41" fillId="25" borderId="43" xfId="0" applyFont="1" applyFill="1" applyBorder="1" applyAlignment="1" applyProtection="1">
      <alignment horizontal="center" wrapText="1" readingOrder="1"/>
      <protection hidden="1"/>
    </xf>
    <xf numFmtId="0" fontId="41" fillId="25" borderId="44" xfId="0" applyFont="1" applyFill="1" applyBorder="1" applyAlignment="1" applyProtection="1">
      <alignment horizontal="center" wrapText="1" readingOrder="1"/>
      <protection hidden="1"/>
    </xf>
    <xf numFmtId="0" fontId="41" fillId="25" borderId="45" xfId="0" applyFont="1" applyFill="1" applyBorder="1" applyAlignment="1" applyProtection="1">
      <alignment horizontal="center" wrapText="1" readingOrder="1"/>
      <protection hidden="1"/>
    </xf>
    <xf numFmtId="0" fontId="42" fillId="25" borderId="68" xfId="0" applyFont="1" applyFill="1" applyBorder="1" applyAlignment="1" applyProtection="1">
      <alignment horizontal="center" wrapText="1" readingOrder="1"/>
      <protection hidden="1"/>
    </xf>
    <xf numFmtId="0" fontId="88" fillId="3" borderId="62" xfId="0" applyFont="1" applyFill="1" applyBorder="1" applyAlignment="1">
      <alignment horizontal="left" vertical="center" wrapText="1"/>
    </xf>
    <xf numFmtId="0" fontId="89" fillId="0" borderId="13" xfId="0" applyFont="1" applyBorder="1" applyAlignment="1">
      <alignment horizontal="center" vertical="center" wrapText="1"/>
    </xf>
    <xf numFmtId="0" fontId="45" fillId="0" borderId="106" xfId="0" applyFont="1" applyBorder="1" applyAlignment="1">
      <alignment horizontal="left" vertical="center" wrapText="1"/>
    </xf>
    <xf numFmtId="0" fontId="88" fillId="3" borderId="59" xfId="0" applyFont="1" applyFill="1" applyBorder="1" applyAlignment="1">
      <alignment horizontal="left" vertical="center" wrapText="1"/>
    </xf>
    <xf numFmtId="0" fontId="87" fillId="3" borderId="13" xfId="0" applyFont="1" applyFill="1" applyBorder="1" applyAlignment="1">
      <alignment horizontal="center" vertical="center" wrapText="1"/>
    </xf>
    <xf numFmtId="0" fontId="45" fillId="0" borderId="63" xfId="0" applyFont="1" applyBorder="1" applyAlignment="1">
      <alignment horizontal="left" vertical="center" wrapText="1"/>
    </xf>
    <xf numFmtId="0" fontId="87" fillId="3" borderId="64" xfId="0" applyFont="1" applyFill="1" applyBorder="1" applyAlignment="1">
      <alignment horizontal="left" vertical="center" wrapText="1"/>
    </xf>
    <xf numFmtId="0" fontId="45" fillId="0" borderId="66" xfId="0" applyFont="1" applyBorder="1" applyAlignment="1">
      <alignment horizontal="left" vertical="center" wrapText="1"/>
    </xf>
    <xf numFmtId="0" fontId="60" fillId="3" borderId="13" xfId="0" applyFont="1" applyFill="1" applyBorder="1" applyAlignment="1">
      <alignment horizontal="center" vertical="top" wrapText="1"/>
    </xf>
    <xf numFmtId="0" fontId="60" fillId="3" borderId="63" xfId="0" applyFont="1" applyFill="1" applyBorder="1" applyAlignment="1">
      <alignment horizontal="left" vertical="top" wrapText="1"/>
    </xf>
    <xf numFmtId="0" fontId="8" fillId="3" borderId="63" xfId="0" applyFont="1" applyFill="1" applyBorder="1" applyAlignment="1">
      <alignment horizontal="left" vertical="top" wrapText="1"/>
    </xf>
    <xf numFmtId="0" fontId="60" fillId="3" borderId="62" xfId="0" applyFont="1" applyFill="1" applyBorder="1" applyAlignment="1">
      <alignment horizontal="left" vertical="top" wrapText="1"/>
    </xf>
    <xf numFmtId="0" fontId="60" fillId="3" borderId="13" xfId="0" applyFont="1" applyFill="1" applyBorder="1" applyAlignment="1">
      <alignment horizontal="center" vertical="center" wrapText="1"/>
    </xf>
    <xf numFmtId="0" fontId="60" fillId="3" borderId="13" xfId="0" applyFont="1" applyFill="1" applyBorder="1" applyAlignment="1">
      <alignment horizontal="left" vertical="top" wrapText="1"/>
    </xf>
    <xf numFmtId="0" fontId="8" fillId="3" borderId="106" xfId="0" applyFont="1" applyFill="1" applyBorder="1" applyAlignment="1">
      <alignment horizontal="left" vertical="top" wrapText="1"/>
    </xf>
    <xf numFmtId="0" fontId="8" fillId="3" borderId="13" xfId="0" applyFont="1" applyFill="1" applyBorder="1" applyAlignment="1">
      <alignment horizontal="left" vertical="top" wrapText="1"/>
    </xf>
    <xf numFmtId="0" fontId="59" fillId="3" borderId="13" xfId="0" applyFont="1" applyFill="1" applyBorder="1" applyAlignment="1">
      <alignment horizontal="left" vertical="top" wrapText="1"/>
    </xf>
    <xf numFmtId="0" fontId="8" fillId="3" borderId="13" xfId="0" applyFont="1" applyFill="1" applyBorder="1" applyAlignment="1">
      <alignment horizontal="center" vertical="center" wrapText="1"/>
    </xf>
    <xf numFmtId="0" fontId="8" fillId="3" borderId="63" xfId="0" applyFont="1" applyFill="1" applyBorder="1" applyAlignment="1">
      <alignment vertical="top" wrapText="1"/>
    </xf>
    <xf numFmtId="0" fontId="8" fillId="3" borderId="13" xfId="0" applyFont="1" applyFill="1" applyBorder="1" applyAlignment="1">
      <alignment horizontal="center" vertical="top" wrapText="1"/>
    </xf>
    <xf numFmtId="0" fontId="8" fillId="3" borderId="82" xfId="0" applyFont="1" applyFill="1" applyBorder="1" applyAlignment="1">
      <alignment horizontal="center" vertical="center" wrapText="1"/>
    </xf>
    <xf numFmtId="0" fontId="8" fillId="3" borderId="106" xfId="0" applyFont="1" applyFill="1" applyBorder="1" applyAlignment="1">
      <alignment vertical="top" wrapText="1"/>
    </xf>
    <xf numFmtId="0" fontId="8" fillId="3" borderId="60" xfId="0" applyFont="1" applyFill="1" applyBorder="1" applyAlignment="1">
      <alignment horizontal="center" vertical="center" wrapText="1"/>
    </xf>
    <xf numFmtId="0" fontId="60" fillId="26" borderId="13" xfId="0" applyFont="1" applyFill="1" applyBorder="1" applyAlignment="1">
      <alignment horizontal="left" vertical="top" wrapText="1"/>
    </xf>
    <xf numFmtId="0" fontId="90" fillId="3" borderId="66" xfId="0" applyFont="1" applyFill="1" applyBorder="1" applyAlignment="1">
      <alignment horizontal="left" vertical="center" wrapText="1"/>
    </xf>
    <xf numFmtId="0" fontId="62" fillId="22" borderId="17" xfId="0" applyFont="1" applyFill="1" applyBorder="1" applyAlignment="1">
      <alignment horizontal="center" vertical="center" wrapText="1"/>
    </xf>
    <xf numFmtId="0" fontId="62" fillId="22" borderId="91" xfId="0" applyFont="1" applyFill="1" applyBorder="1" applyAlignment="1">
      <alignment horizontal="center" vertical="center" wrapText="1"/>
    </xf>
    <xf numFmtId="0" fontId="46" fillId="22" borderId="82" xfId="0" applyFont="1" applyFill="1" applyBorder="1" applyAlignment="1">
      <alignment horizontal="center" vertical="center" wrapText="1"/>
    </xf>
    <xf numFmtId="0" fontId="46" fillId="22" borderId="106" xfId="0" applyFont="1" applyFill="1" applyBorder="1" applyAlignment="1">
      <alignment horizontal="center" vertical="center" wrapText="1"/>
    </xf>
    <xf numFmtId="0" fontId="8" fillId="17" borderId="63" xfId="0" applyFont="1" applyFill="1" applyBorder="1" applyAlignment="1">
      <alignment horizontal="left" vertical="center" wrapText="1"/>
    </xf>
    <xf numFmtId="0" fontId="59" fillId="3" borderId="65" xfId="0" applyFont="1" applyFill="1" applyBorder="1" applyAlignment="1">
      <alignment horizontal="center" vertical="top" wrapText="1"/>
    </xf>
    <xf numFmtId="0" fontId="45" fillId="3" borderId="13" xfId="0" applyFont="1" applyFill="1" applyBorder="1" applyAlignment="1">
      <alignment horizontal="center" vertical="center" wrapText="1"/>
    </xf>
    <xf numFmtId="0" fontId="45" fillId="3" borderId="13" xfId="0" applyFont="1" applyFill="1" applyBorder="1" applyAlignment="1">
      <alignment horizontal="center" vertical="center"/>
    </xf>
    <xf numFmtId="0" fontId="88" fillId="3" borderId="99" xfId="0" applyFont="1" applyFill="1" applyBorder="1" applyAlignment="1">
      <alignment horizontal="left" vertical="center" wrapText="1"/>
    </xf>
    <xf numFmtId="0" fontId="87" fillId="3" borderId="82" xfId="0" applyFont="1" applyFill="1" applyBorder="1" applyAlignment="1">
      <alignment horizontal="center" vertical="center" wrapText="1"/>
    </xf>
    <xf numFmtId="0" fontId="45" fillId="3" borderId="82" xfId="0" applyFont="1" applyFill="1" applyBorder="1" applyAlignment="1">
      <alignment horizontal="center" vertical="center" wrapText="1"/>
    </xf>
    <xf numFmtId="0" fontId="45" fillId="3" borderId="82" xfId="0" applyFont="1" applyFill="1" applyBorder="1" applyAlignment="1">
      <alignment horizontal="center" vertical="center"/>
    </xf>
    <xf numFmtId="0" fontId="87" fillId="3" borderId="65" xfId="0" applyFont="1" applyFill="1" applyBorder="1" applyAlignment="1">
      <alignment horizontal="center" vertical="center" wrapText="1"/>
    </xf>
    <xf numFmtId="0" fontId="45" fillId="3" borderId="65" xfId="0" applyFont="1" applyFill="1" applyBorder="1" applyAlignment="1">
      <alignment horizontal="center" vertical="center" wrapText="1"/>
    </xf>
    <xf numFmtId="164" fontId="46" fillId="19" borderId="0" xfId="0" applyNumberFormat="1" applyFont="1" applyFill="1" applyAlignment="1" applyProtection="1">
      <alignment horizontal="center" vertical="center" wrapText="1"/>
      <protection locked="0"/>
    </xf>
    <xf numFmtId="0" fontId="46" fillId="19" borderId="0" xfId="0" applyFont="1" applyFill="1" applyAlignment="1" applyProtection="1">
      <alignment horizontal="center" vertical="center" wrapText="1"/>
      <protection locked="0"/>
    </xf>
    <xf numFmtId="0" fontId="63" fillId="0" borderId="0" xfId="0" applyFont="1" applyAlignment="1">
      <alignment horizontal="center" wrapText="1"/>
    </xf>
    <xf numFmtId="0" fontId="49" fillId="0" borderId="0" xfId="0" applyFont="1" applyAlignment="1">
      <alignment horizontal="center"/>
    </xf>
    <xf numFmtId="0" fontId="46" fillId="19" borderId="0" xfId="0" applyFont="1" applyFill="1" applyAlignment="1" applyProtection="1">
      <alignment horizontal="center" vertical="center"/>
      <protection locked="0"/>
    </xf>
    <xf numFmtId="0" fontId="60" fillId="3" borderId="82" xfId="0" applyFont="1" applyFill="1" applyBorder="1" applyAlignment="1">
      <alignment horizontal="center" vertical="center" wrapText="1"/>
    </xf>
    <xf numFmtId="0" fontId="60" fillId="3" borderId="60" xfId="0" applyFont="1" applyFill="1" applyBorder="1" applyAlignment="1">
      <alignment horizontal="center" vertical="center" wrapText="1"/>
    </xf>
    <xf numFmtId="0" fontId="8" fillId="3" borderId="106" xfId="0" applyFont="1" applyFill="1" applyBorder="1" applyAlignment="1">
      <alignment horizontal="left" vertical="top" wrapText="1"/>
    </xf>
    <xf numFmtId="0" fontId="8" fillId="3" borderId="61" xfId="0" applyFont="1" applyFill="1" applyBorder="1" applyAlignment="1">
      <alignment horizontal="left" vertical="top" wrapText="1"/>
    </xf>
    <xf numFmtId="0" fontId="60" fillId="3" borderId="107" xfId="0" applyFont="1" applyFill="1" applyBorder="1" applyAlignment="1">
      <alignment horizontal="left" vertical="top" wrapText="1"/>
    </xf>
    <xf numFmtId="0" fontId="60" fillId="3" borderId="99" xfId="0" applyFont="1" applyFill="1" applyBorder="1" applyAlignment="1">
      <alignment horizontal="left" vertical="top" wrapText="1"/>
    </xf>
    <xf numFmtId="0" fontId="59" fillId="3" borderId="82" xfId="0" applyFont="1" applyFill="1" applyBorder="1" applyAlignment="1">
      <alignment horizontal="left" vertical="top" wrapText="1"/>
    </xf>
    <xf numFmtId="0" fontId="59" fillId="3" borderId="60" xfId="0" applyFont="1" applyFill="1" applyBorder="1" applyAlignment="1">
      <alignment horizontal="left" vertical="top" wrapText="1"/>
    </xf>
    <xf numFmtId="0" fontId="60" fillId="3" borderId="62" xfId="0" applyFont="1" applyFill="1" applyBorder="1" applyAlignment="1">
      <alignment horizontal="left" vertical="top" wrapText="1"/>
    </xf>
    <xf numFmtId="0" fontId="58" fillId="4" borderId="13" xfId="0" applyFont="1" applyFill="1" applyBorder="1" applyAlignment="1">
      <alignment horizontal="center" vertical="top" wrapText="1" readingOrder="1"/>
    </xf>
    <xf numFmtId="0" fontId="56" fillId="0" borderId="0" xfId="0" applyFont="1" applyAlignment="1" applyProtection="1">
      <alignment horizontal="center" vertical="center"/>
      <protection locked="0"/>
    </xf>
    <xf numFmtId="0" fontId="47" fillId="20" borderId="0" xfId="0" applyFont="1" applyFill="1" applyAlignment="1" applyProtection="1">
      <alignment horizontal="center" vertical="center"/>
      <protection locked="0"/>
    </xf>
    <xf numFmtId="0" fontId="59" fillId="0" borderId="23" xfId="0" applyFont="1" applyBorder="1" applyAlignment="1" applyProtection="1">
      <alignment horizontal="justify" vertical="center"/>
      <protection locked="0"/>
    </xf>
    <xf numFmtId="0" fontId="0" fillId="0" borderId="23" xfId="0" applyBorder="1" applyAlignment="1">
      <alignment horizontal="justify" vertical="center"/>
    </xf>
    <xf numFmtId="0" fontId="60" fillId="3" borderId="78" xfId="0" applyFont="1" applyFill="1" applyBorder="1" applyAlignment="1">
      <alignment horizontal="center" vertical="center" wrapText="1"/>
    </xf>
    <xf numFmtId="0" fontId="60" fillId="3" borderId="82" xfId="0" applyFont="1" applyFill="1" applyBorder="1" applyAlignment="1">
      <alignment horizontal="left" vertical="top" wrapText="1"/>
    </xf>
    <xf numFmtId="0" fontId="60" fillId="3" borderId="78" xfId="0" applyFont="1" applyFill="1" applyBorder="1" applyAlignment="1">
      <alignment horizontal="left" vertical="top" wrapText="1"/>
    </xf>
    <xf numFmtId="0" fontId="58" fillId="4" borderId="62" xfId="0" applyFont="1" applyFill="1" applyBorder="1" applyAlignment="1">
      <alignment horizontal="center" vertical="center" wrapText="1"/>
    </xf>
    <xf numFmtId="0" fontId="58" fillId="4" borderId="13" xfId="0" applyFont="1" applyFill="1" applyBorder="1" applyAlignment="1">
      <alignment horizontal="center" vertical="center" wrapText="1"/>
    </xf>
    <xf numFmtId="0" fontId="58" fillId="4" borderId="63" xfId="0" applyFont="1" applyFill="1" applyBorder="1" applyAlignment="1">
      <alignment horizontal="center" vertical="center" wrapText="1"/>
    </xf>
    <xf numFmtId="0" fontId="8" fillId="3" borderId="97" xfId="0" applyFont="1" applyFill="1" applyBorder="1" applyAlignment="1">
      <alignment horizontal="left" vertical="top" wrapText="1"/>
    </xf>
    <xf numFmtId="0" fontId="8" fillId="3" borderId="99" xfId="0" applyFont="1" applyFill="1" applyBorder="1" applyAlignment="1">
      <alignment horizontal="left" vertical="top" wrapText="1"/>
    </xf>
    <xf numFmtId="0" fontId="60" fillId="3" borderId="98" xfId="0" applyFont="1" applyFill="1" applyBorder="1" applyAlignment="1">
      <alignment horizontal="center" vertical="center" wrapText="1"/>
    </xf>
    <xf numFmtId="0" fontId="60" fillId="3" borderId="98" xfId="0" applyFont="1" applyFill="1" applyBorder="1" applyAlignment="1">
      <alignment horizontal="left" vertical="top" wrapText="1"/>
    </xf>
    <xf numFmtId="0" fontId="60" fillId="3" borderId="60" xfId="0" applyFont="1" applyFill="1" applyBorder="1" applyAlignment="1">
      <alignment horizontal="left" vertical="top" wrapText="1"/>
    </xf>
    <xf numFmtId="0" fontId="8" fillId="3" borderId="98" xfId="0" applyFont="1" applyFill="1" applyBorder="1" applyAlignment="1">
      <alignment horizontal="center" vertical="center" wrapText="1"/>
    </xf>
    <xf numFmtId="0" fontId="8" fillId="3" borderId="78" xfId="0" applyFont="1" applyFill="1" applyBorder="1" applyAlignment="1">
      <alignment horizontal="center" vertical="center" wrapText="1"/>
    </xf>
    <xf numFmtId="0" fontId="60" fillId="3" borderId="109" xfId="0" applyFont="1" applyFill="1" applyBorder="1" applyAlignment="1">
      <alignment horizontal="left" vertical="top" wrapText="1"/>
    </xf>
    <xf numFmtId="0" fontId="60" fillId="3" borderId="108" xfId="0" applyFont="1" applyFill="1" applyBorder="1" applyAlignment="1">
      <alignment horizontal="left" vertical="top" wrapText="1"/>
    </xf>
    <xf numFmtId="0" fontId="60" fillId="3" borderId="61" xfId="0" applyFont="1" applyFill="1" applyBorder="1" applyAlignment="1">
      <alignment horizontal="left" vertical="top" wrapText="1"/>
    </xf>
    <xf numFmtId="0" fontId="8" fillId="3" borderId="62" xfId="0" applyFont="1" applyFill="1" applyBorder="1" applyAlignment="1">
      <alignment horizontal="center" vertical="top" wrapText="1"/>
    </xf>
    <xf numFmtId="0" fontId="8" fillId="3" borderId="82" xfId="0" applyFont="1" applyFill="1" applyBorder="1" applyAlignment="1">
      <alignment horizontal="left" vertical="top" wrapText="1"/>
    </xf>
    <xf numFmtId="0" fontId="8" fillId="3" borderId="60" xfId="0" applyFont="1" applyFill="1" applyBorder="1" applyAlignment="1">
      <alignment horizontal="left" vertical="top" wrapText="1"/>
    </xf>
    <xf numFmtId="0" fontId="60" fillId="3" borderId="64" xfId="0" applyFont="1" applyFill="1" applyBorder="1" applyAlignment="1">
      <alignment horizontal="left" vertical="top" wrapText="1"/>
    </xf>
    <xf numFmtId="0" fontId="60" fillId="3" borderId="13" xfId="0" applyFont="1" applyFill="1" applyBorder="1" applyAlignment="1">
      <alignment horizontal="center" vertical="center" wrapText="1"/>
    </xf>
    <xf numFmtId="0" fontId="60" fillId="3" borderId="65" xfId="0" applyFont="1" applyFill="1" applyBorder="1" applyAlignment="1">
      <alignment horizontal="center" vertical="center" wrapText="1"/>
    </xf>
    <xf numFmtId="0" fontId="60" fillId="3" borderId="13" xfId="0" applyFont="1" applyFill="1" applyBorder="1" applyAlignment="1">
      <alignment horizontal="left" vertical="top" wrapText="1"/>
    </xf>
    <xf numFmtId="0" fontId="60" fillId="3" borderId="65" xfId="0" applyFont="1" applyFill="1" applyBorder="1" applyAlignment="1">
      <alignment horizontal="left" vertical="top" wrapText="1"/>
    </xf>
    <xf numFmtId="0" fontId="60" fillId="3" borderId="59" xfId="0" applyFont="1" applyFill="1" applyBorder="1" applyAlignment="1">
      <alignment horizontal="left" vertical="top" wrapText="1"/>
    </xf>
    <xf numFmtId="0" fontId="60" fillId="3" borderId="13" xfId="0" applyFont="1" applyFill="1" applyBorder="1" applyAlignment="1">
      <alignment horizontal="center" vertical="top" wrapText="1"/>
    </xf>
    <xf numFmtId="0" fontId="50" fillId="0" borderId="0" xfId="0" applyFont="1" applyAlignment="1">
      <alignment horizontal="center" wrapText="1"/>
    </xf>
    <xf numFmtId="0" fontId="51" fillId="0" borderId="0" xfId="0" applyFont="1" applyAlignment="1">
      <alignment horizontal="center"/>
    </xf>
    <xf numFmtId="0" fontId="52" fillId="4" borderId="79" xfId="0" applyFont="1" applyFill="1" applyBorder="1" applyAlignment="1">
      <alignment horizontal="center"/>
    </xf>
    <xf numFmtId="0" fontId="52" fillId="4" borderId="80" xfId="0" applyFont="1" applyFill="1" applyBorder="1" applyAlignment="1">
      <alignment horizontal="center"/>
    </xf>
    <xf numFmtId="0" fontId="52" fillId="4" borderId="81" xfId="0" applyFont="1" applyFill="1" applyBorder="1" applyAlignment="1">
      <alignment horizontal="center"/>
    </xf>
    <xf numFmtId="0" fontId="53" fillId="5" borderId="82" xfId="0" applyFont="1" applyFill="1" applyBorder="1" applyAlignment="1">
      <alignment horizontal="center" vertical="center" wrapText="1"/>
    </xf>
    <xf numFmtId="0" fontId="53" fillId="5" borderId="60" xfId="0" applyFont="1" applyFill="1" applyBorder="1" applyAlignment="1">
      <alignment horizontal="center" vertical="center" wrapText="1"/>
    </xf>
    <xf numFmtId="0" fontId="53" fillId="5" borderId="79" xfId="0" applyFont="1" applyFill="1" applyBorder="1" applyAlignment="1">
      <alignment horizontal="center" vertical="center"/>
    </xf>
    <xf numFmtId="0" fontId="53" fillId="5" borderId="80" xfId="0" applyFont="1" applyFill="1" applyBorder="1" applyAlignment="1">
      <alignment horizontal="center" vertical="center"/>
    </xf>
    <xf numFmtId="0" fontId="53" fillId="5" borderId="81" xfId="0" applyFont="1" applyFill="1" applyBorder="1" applyAlignment="1">
      <alignment horizontal="center" vertical="center"/>
    </xf>
    <xf numFmtId="0" fontId="9" fillId="3" borderId="43" xfId="1" applyFont="1" applyFill="1" applyBorder="1" applyAlignment="1">
      <alignment horizontal="left" vertical="top" wrapText="1"/>
    </xf>
    <xf numFmtId="0" fontId="9" fillId="3" borderId="44" xfId="1" applyFont="1" applyFill="1" applyBorder="1" applyAlignment="1">
      <alignment horizontal="left" vertical="top" wrapText="1"/>
    </xf>
    <xf numFmtId="0" fontId="9" fillId="3" borderId="45" xfId="1" applyFont="1" applyFill="1" applyBorder="1" applyAlignment="1">
      <alignment horizontal="left" vertical="top" wrapText="1"/>
    </xf>
    <xf numFmtId="0" fontId="9" fillId="3" borderId="20" xfId="1" applyFont="1" applyFill="1" applyBorder="1" applyAlignment="1">
      <alignment horizontal="left" vertical="top" wrapText="1"/>
    </xf>
    <xf numFmtId="0" fontId="9" fillId="3" borderId="0" xfId="1" applyFont="1" applyFill="1" applyAlignment="1">
      <alignment horizontal="left" vertical="top" wrapText="1"/>
    </xf>
    <xf numFmtId="0" fontId="9" fillId="3" borderId="21" xfId="1" applyFont="1" applyFill="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6" fillId="3" borderId="35" xfId="1" applyFont="1" applyFill="1" applyBorder="1" applyAlignment="1">
      <alignment horizontal="justify" vertical="center" wrapText="1"/>
    </xf>
    <xf numFmtId="0" fontId="16" fillId="3" borderId="36" xfId="1" applyFont="1" applyFill="1" applyBorder="1" applyAlignment="1">
      <alignment horizontal="justify" vertical="center" wrapText="1"/>
    </xf>
    <xf numFmtId="0" fontId="15" fillId="3" borderId="39" xfId="0" applyFont="1" applyFill="1" applyBorder="1" applyAlignment="1">
      <alignment horizontal="left" vertical="center" wrapText="1"/>
    </xf>
    <xf numFmtId="0" fontId="15" fillId="3" borderId="40" xfId="0" applyFont="1" applyFill="1" applyBorder="1" applyAlignment="1">
      <alignment horizontal="left" vertical="center" wrapText="1"/>
    </xf>
    <xf numFmtId="0" fontId="16" fillId="3" borderId="41" xfId="0" applyFont="1" applyFill="1" applyBorder="1" applyAlignment="1">
      <alignment horizontal="justify" vertical="center" wrapText="1"/>
    </xf>
    <xf numFmtId="0" fontId="16" fillId="3" borderId="42" xfId="0" applyFont="1" applyFill="1" applyBorder="1" applyAlignment="1">
      <alignment horizontal="justify" vertical="center" wrapText="1"/>
    </xf>
    <xf numFmtId="0" fontId="15" fillId="3" borderId="33" xfId="0" applyFont="1" applyFill="1" applyBorder="1" applyAlignment="1">
      <alignment horizontal="left" vertical="center" wrapText="1"/>
    </xf>
    <xf numFmtId="0" fontId="15" fillId="3" borderId="34" xfId="0" applyFont="1" applyFill="1" applyBorder="1" applyAlignment="1">
      <alignment horizontal="left" vertical="center" wrapText="1"/>
    </xf>
    <xf numFmtId="0" fontId="15" fillId="3" borderId="29" xfId="2" applyFont="1" applyFill="1" applyBorder="1" applyAlignment="1">
      <alignment horizontal="left" vertical="top" wrapText="1" readingOrder="1"/>
    </xf>
    <xf numFmtId="0" fontId="15" fillId="3" borderId="30" xfId="2" applyFont="1" applyFill="1" applyBorder="1" applyAlignment="1">
      <alignment horizontal="left" vertical="top" wrapText="1" readingOrder="1"/>
    </xf>
    <xf numFmtId="0" fontId="16" fillId="3" borderId="31" xfId="1" applyFont="1" applyFill="1" applyBorder="1" applyAlignment="1">
      <alignment horizontal="justify" vertical="center" wrapText="1"/>
    </xf>
    <xf numFmtId="0" fontId="16" fillId="3" borderId="32" xfId="1" applyFont="1" applyFill="1" applyBorder="1" applyAlignment="1">
      <alignment horizontal="justify" vertical="center" wrapText="1"/>
    </xf>
    <xf numFmtId="0" fontId="18" fillId="4" borderId="25" xfId="2" applyFont="1" applyFill="1" applyBorder="1" applyAlignment="1">
      <alignment horizontal="center" vertical="center" wrapText="1"/>
    </xf>
    <xf numFmtId="0" fontId="18" fillId="4" borderId="26" xfId="2" applyFont="1" applyFill="1" applyBorder="1" applyAlignment="1">
      <alignment horizontal="center" vertical="center" wrapText="1"/>
    </xf>
    <xf numFmtId="0" fontId="18" fillId="4" borderId="27" xfId="1" applyFont="1" applyFill="1" applyBorder="1" applyAlignment="1">
      <alignment horizontal="center" vertical="center"/>
    </xf>
    <xf numFmtId="0" fontId="18" fillId="4" borderId="28" xfId="1" applyFont="1" applyFill="1" applyBorder="1" applyAlignment="1">
      <alignment horizontal="center" vertical="center"/>
    </xf>
    <xf numFmtId="0" fontId="5" fillId="4" borderId="14" xfId="1" applyFont="1" applyFill="1" applyBorder="1" applyAlignment="1">
      <alignment horizontal="center" vertical="center" wrapText="1"/>
    </xf>
    <xf numFmtId="0" fontId="5" fillId="4" borderId="15"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10" fillId="3" borderId="17" xfId="1" quotePrefix="1" applyFont="1" applyFill="1" applyBorder="1" applyAlignment="1">
      <alignment horizontal="left" vertical="top" wrapText="1"/>
    </xf>
    <xf numFmtId="0" fontId="11" fillId="3" borderId="18" xfId="1" quotePrefix="1" applyFont="1" applyFill="1" applyBorder="1" applyAlignment="1">
      <alignment horizontal="left" vertical="top" wrapText="1"/>
    </xf>
    <xf numFmtId="0" fontId="11" fillId="3" borderId="19" xfId="1" quotePrefix="1" applyFont="1" applyFill="1" applyBorder="1" applyAlignment="1">
      <alignment horizontal="left" vertical="top" wrapText="1"/>
    </xf>
    <xf numFmtId="0" fontId="12" fillId="3" borderId="22" xfId="1" quotePrefix="1" applyFont="1" applyFill="1" applyBorder="1" applyAlignment="1">
      <alignment horizontal="justify" vertical="center" wrapText="1"/>
    </xf>
    <xf numFmtId="0" fontId="12" fillId="3" borderId="23" xfId="1" quotePrefix="1" applyFont="1" applyFill="1" applyBorder="1" applyAlignment="1">
      <alignment horizontal="justify" vertical="center" wrapText="1"/>
    </xf>
    <xf numFmtId="0" fontId="12" fillId="3" borderId="24" xfId="1" quotePrefix="1" applyFont="1" applyFill="1" applyBorder="1" applyAlignment="1">
      <alignment horizontal="justify" vertical="center" wrapText="1"/>
    </xf>
    <xf numFmtId="0" fontId="9" fillId="0" borderId="20" xfId="1" quotePrefix="1" applyFont="1" applyBorder="1" applyAlignment="1">
      <alignment horizontal="left" vertical="top" wrapText="1"/>
    </xf>
    <xf numFmtId="0" fontId="9" fillId="0" borderId="0" xfId="1" quotePrefix="1" applyFont="1" applyAlignment="1">
      <alignment horizontal="left" vertical="top" wrapText="1"/>
    </xf>
    <xf numFmtId="0" fontId="9" fillId="0" borderId="21" xfId="1" quotePrefix="1" applyFont="1" applyBorder="1" applyAlignment="1">
      <alignment horizontal="left" vertical="top" wrapText="1"/>
    </xf>
    <xf numFmtId="0" fontId="0" fillId="0" borderId="13" xfId="0" applyBorder="1" applyAlignment="1">
      <alignment horizontal="center" vertical="center" wrapText="1"/>
    </xf>
    <xf numFmtId="0" fontId="27" fillId="0" borderId="13" xfId="0" applyFont="1" applyBorder="1" applyAlignment="1">
      <alignment horizontal="left" vertical="center" wrapText="1"/>
    </xf>
    <xf numFmtId="0" fontId="0" fillId="0" borderId="82" xfId="0" applyBorder="1" applyAlignment="1">
      <alignment horizontal="center" vertical="center" wrapText="1"/>
    </xf>
    <xf numFmtId="0" fontId="0" fillId="0" borderId="78" xfId="0" applyBorder="1" applyAlignment="1">
      <alignment horizontal="center" vertical="center" wrapText="1"/>
    </xf>
    <xf numFmtId="0" fontId="0" fillId="0" borderId="60" xfId="0" applyBorder="1" applyAlignment="1">
      <alignment horizontal="center" vertical="center" wrapText="1"/>
    </xf>
    <xf numFmtId="0" fontId="0" fillId="0" borderId="13" xfId="0" applyBorder="1" applyAlignment="1">
      <alignment horizontal="center" vertical="center"/>
    </xf>
    <xf numFmtId="9" fontId="0" fillId="0" borderId="82" xfId="0" applyNumberFormat="1" applyBorder="1" applyAlignment="1">
      <alignment horizontal="center" vertical="center" wrapText="1"/>
    </xf>
    <xf numFmtId="9" fontId="0" fillId="0" borderId="78" xfId="0" applyNumberFormat="1" applyBorder="1" applyAlignment="1">
      <alignment horizontal="center" vertical="center" wrapText="1"/>
    </xf>
    <xf numFmtId="9" fontId="0" fillId="0" borderId="60" xfId="0" applyNumberFormat="1" applyBorder="1" applyAlignment="1">
      <alignment horizontal="center" vertical="center" wrapText="1"/>
    </xf>
    <xf numFmtId="0" fontId="0" fillId="0" borderId="82" xfId="0" applyBorder="1" applyAlignment="1">
      <alignment horizontal="justify" vertical="center" wrapText="1"/>
    </xf>
    <xf numFmtId="0" fontId="19" fillId="0" borderId="78" xfId="0" applyFont="1" applyBorder="1" applyAlignment="1">
      <alignment horizontal="justify" vertical="center" wrapText="1"/>
    </xf>
    <xf numFmtId="0" fontId="19" fillId="0" borderId="60" xfId="0" applyFont="1" applyBorder="1" applyAlignment="1">
      <alignment horizontal="justify" vertical="center" wrapText="1"/>
    </xf>
    <xf numFmtId="14" fontId="0" fillId="0" borderId="82" xfId="0" applyNumberFormat="1" applyBorder="1" applyAlignment="1">
      <alignment horizontal="center" vertical="center" wrapText="1"/>
    </xf>
    <xf numFmtId="0" fontId="0" fillId="0" borderId="84" xfId="0" applyBorder="1" applyAlignment="1">
      <alignment horizontal="center" vertical="center" wrapText="1"/>
    </xf>
    <xf numFmtId="0" fontId="0" fillId="0" borderId="85" xfId="0" applyBorder="1" applyAlignment="1">
      <alignment horizontal="center" vertical="center" wrapText="1"/>
    </xf>
    <xf numFmtId="0" fontId="0" fillId="0" borderId="86" xfId="0" applyBorder="1" applyAlignment="1">
      <alignment horizontal="center" vertical="center" wrapText="1"/>
    </xf>
    <xf numFmtId="0" fontId="72" fillId="0" borderId="13" xfId="0" applyFont="1" applyBorder="1" applyAlignment="1">
      <alignment horizontal="center" vertical="center" wrapText="1"/>
    </xf>
    <xf numFmtId="0" fontId="0" fillId="0" borderId="82" xfId="0" applyBorder="1" applyAlignment="1">
      <alignment horizontal="left" vertical="center" wrapText="1"/>
    </xf>
    <xf numFmtId="0" fontId="0" fillId="0" borderId="78" xfId="0" applyBorder="1" applyAlignment="1">
      <alignment horizontal="left" vertical="center" wrapText="1"/>
    </xf>
    <xf numFmtId="0" fontId="72" fillId="0" borderId="82" xfId="0" applyFont="1" applyBorder="1" applyAlignment="1">
      <alignment horizontal="center" vertical="center" wrapText="1"/>
    </xf>
    <xf numFmtId="9" fontId="0" fillId="0" borderId="13" xfId="0" applyNumberFormat="1" applyBorder="1" applyAlignment="1">
      <alignment horizontal="center" vertical="center" wrapText="1"/>
    </xf>
    <xf numFmtId="0" fontId="0" fillId="0" borderId="60" xfId="0" applyBorder="1" applyAlignment="1">
      <alignment horizontal="left" vertical="center" wrapText="1"/>
    </xf>
    <xf numFmtId="0" fontId="27" fillId="0" borderId="82" xfId="0" applyFont="1" applyBorder="1" applyAlignment="1">
      <alignment horizontal="justify" vertical="top" wrapText="1"/>
    </xf>
    <xf numFmtId="0" fontId="27" fillId="0" borderId="78" xfId="0" applyFont="1" applyBorder="1" applyAlignment="1">
      <alignment horizontal="justify" vertical="top" wrapText="1"/>
    </xf>
    <xf numFmtId="0" fontId="27" fillId="0" borderId="60" xfId="0" applyFont="1" applyBorder="1" applyAlignment="1">
      <alignment horizontal="justify" vertical="top" wrapText="1"/>
    </xf>
    <xf numFmtId="0" fontId="27" fillId="0" borderId="82" xfId="0" applyFont="1" applyBorder="1" applyAlignment="1">
      <alignment horizontal="center" vertical="center" wrapText="1"/>
    </xf>
    <xf numFmtId="0" fontId="27" fillId="0" borderId="78" xfId="0" applyFont="1" applyBorder="1" applyAlignment="1">
      <alignment horizontal="center" vertical="center" wrapText="1"/>
    </xf>
    <xf numFmtId="0" fontId="27" fillId="0" borderId="60" xfId="0" applyFont="1" applyBorder="1" applyAlignment="1">
      <alignment horizontal="center" vertical="center" wrapText="1"/>
    </xf>
    <xf numFmtId="0" fontId="0" fillId="0" borderId="82" xfId="0" applyBorder="1" applyAlignment="1">
      <alignment horizontal="justify" vertical="top" wrapText="1"/>
    </xf>
    <xf numFmtId="0" fontId="0" fillId="0" borderId="78" xfId="0" applyBorder="1" applyAlignment="1">
      <alignment horizontal="justify" vertical="top" wrapText="1"/>
    </xf>
    <xf numFmtId="0" fontId="0" fillId="0" borderId="60" xfId="0" applyBorder="1" applyAlignment="1">
      <alignment horizontal="justify" vertical="top" wrapText="1"/>
    </xf>
    <xf numFmtId="0" fontId="0" fillId="0" borderId="13" xfId="0" applyBorder="1" applyAlignment="1">
      <alignment horizontal="left" vertical="center" wrapText="1"/>
    </xf>
    <xf numFmtId="0" fontId="27" fillId="0" borderId="13" xfId="0" applyFont="1" applyBorder="1" applyAlignment="1">
      <alignment horizontal="center" vertical="center" wrapText="1"/>
    </xf>
    <xf numFmtId="0" fontId="4" fillId="4" borderId="9"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9" xfId="0" applyFont="1" applyFill="1" applyBorder="1" applyAlignment="1">
      <alignment horizontal="center" vertical="center" textRotation="90" wrapText="1"/>
    </xf>
    <xf numFmtId="0" fontId="4" fillId="4" borderId="8" xfId="0" applyFont="1" applyFill="1" applyBorder="1" applyAlignment="1">
      <alignment horizontal="center" vertical="center" textRotation="90" wrapText="1"/>
    </xf>
    <xf numFmtId="0" fontId="4" fillId="4" borderId="11" xfId="0" applyFont="1" applyFill="1" applyBorder="1" applyAlignment="1">
      <alignment horizontal="center" vertical="center" textRotation="90" wrapText="1"/>
    </xf>
    <xf numFmtId="0" fontId="4" fillId="4" borderId="83" xfId="0" applyFont="1" applyFill="1" applyBorder="1" applyAlignment="1">
      <alignment horizontal="center" vertical="center" textRotation="90"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xf>
    <xf numFmtId="0" fontId="4" fillId="4" borderId="8" xfId="0" applyFont="1" applyFill="1" applyBorder="1" applyAlignment="1">
      <alignment horizontal="center" vertical="center" textRotation="1"/>
    </xf>
    <xf numFmtId="0" fontId="4" fillId="4" borderId="11" xfId="0" applyFont="1" applyFill="1" applyBorder="1" applyAlignment="1">
      <alignment horizontal="center" vertical="center" textRotation="1"/>
    </xf>
    <xf numFmtId="0" fontId="4" fillId="4" borderId="9"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83"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73" fillId="4" borderId="2" xfId="0" applyFont="1" applyFill="1" applyBorder="1" applyAlignment="1">
      <alignment horizontal="center" vertical="center"/>
    </xf>
    <xf numFmtId="0" fontId="73" fillId="4" borderId="0" xfId="0" applyFont="1" applyFill="1" applyAlignment="1">
      <alignment horizontal="center" vertical="center"/>
    </xf>
    <xf numFmtId="0" fontId="7" fillId="3" borderId="13" xfId="0" applyFont="1" applyFill="1" applyBorder="1" applyAlignment="1">
      <alignment horizontal="center" vertical="center"/>
    </xf>
    <xf numFmtId="0" fontId="5" fillId="4" borderId="5" xfId="0" applyFont="1" applyFill="1" applyBorder="1" applyAlignment="1">
      <alignment horizontal="left" vertical="center"/>
    </xf>
    <xf numFmtId="0" fontId="5" fillId="4" borderId="7" xfId="0" applyFont="1" applyFill="1" applyBorder="1" applyAlignment="1">
      <alignment horizontal="left" vertical="center"/>
    </xf>
    <xf numFmtId="0" fontId="5" fillId="4" borderId="6" xfId="0" applyFont="1" applyFill="1" applyBorder="1" applyAlignment="1">
      <alignment horizontal="left" vertical="center"/>
    </xf>
    <xf numFmtId="0" fontId="2" fillId="3" borderId="5" xfId="0" applyFont="1" applyFill="1" applyBorder="1" applyAlignment="1" applyProtection="1">
      <alignment horizontal="left" vertical="center"/>
      <protection locked="0"/>
    </xf>
    <xf numFmtId="0" fontId="2" fillId="3" borderId="7" xfId="0" applyFont="1" applyFill="1" applyBorder="1" applyAlignment="1" applyProtection="1">
      <alignment horizontal="left" vertical="center"/>
      <protection locked="0"/>
    </xf>
    <xf numFmtId="0" fontId="2" fillId="3" borderId="6" xfId="0" applyFont="1" applyFill="1" applyBorder="1" applyAlignment="1" applyProtection="1">
      <alignment horizontal="left" vertical="center"/>
      <protection locked="0"/>
    </xf>
    <xf numFmtId="0" fontId="1" fillId="3" borderId="0" xfId="0" applyFont="1" applyFill="1" applyAlignment="1">
      <alignment horizontal="lef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2" fillId="3" borderId="5"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6" xfId="0" applyFont="1" applyFill="1" applyBorder="1" applyAlignment="1" applyProtection="1">
      <alignment horizontal="left" vertical="center" wrapText="1"/>
      <protection locked="0"/>
    </xf>
    <xf numFmtId="0" fontId="4" fillId="4" borderId="87" xfId="0" applyFont="1" applyFill="1" applyBorder="1" applyAlignment="1">
      <alignment horizontal="center" vertical="center"/>
    </xf>
    <xf numFmtId="0" fontId="0" fillId="0" borderId="78" xfId="0" applyBorder="1" applyAlignment="1">
      <alignment horizontal="justify" vertical="center" wrapText="1"/>
    </xf>
    <xf numFmtId="0" fontId="0" fillId="0" borderId="60" xfId="0" applyBorder="1" applyAlignment="1">
      <alignment horizontal="justify" vertical="center" wrapText="1"/>
    </xf>
    <xf numFmtId="14" fontId="0" fillId="0" borderId="78" xfId="0" applyNumberFormat="1" applyBorder="1" applyAlignment="1">
      <alignment horizontal="center" vertical="center" wrapText="1"/>
    </xf>
    <xf numFmtId="14" fontId="0" fillId="0" borderId="60" xfId="0" applyNumberFormat="1" applyBorder="1" applyAlignment="1">
      <alignment horizontal="center" vertical="center" wrapText="1"/>
    </xf>
    <xf numFmtId="0" fontId="22" fillId="0" borderId="0" xfId="0" applyFont="1" applyAlignment="1">
      <alignment horizontal="center" vertical="center"/>
    </xf>
    <xf numFmtId="0" fontId="23" fillId="6" borderId="46" xfId="0" applyFont="1" applyFill="1" applyBorder="1" applyAlignment="1">
      <alignment horizontal="center" vertical="center" wrapText="1"/>
    </xf>
    <xf numFmtId="0" fontId="23" fillId="6" borderId="48" xfId="0" applyFont="1" applyFill="1" applyBorder="1" applyAlignment="1">
      <alignment horizontal="center" vertical="center" wrapText="1"/>
    </xf>
    <xf numFmtId="0" fontId="68" fillId="0" borderId="0" xfId="0" applyFont="1" applyAlignment="1">
      <alignment horizontal="center" vertical="center"/>
    </xf>
    <xf numFmtId="0" fontId="64" fillId="0" borderId="0" xfId="0" applyFont="1" applyAlignment="1">
      <alignment horizontal="center" vertical="center"/>
    </xf>
    <xf numFmtId="0" fontId="38" fillId="3" borderId="0" xfId="0" applyFont="1" applyFill="1" applyAlignment="1">
      <alignment horizontal="justify" vertical="center" wrapText="1"/>
    </xf>
    <xf numFmtId="0" fontId="31" fillId="13" borderId="53" xfId="0" applyFont="1" applyFill="1" applyBorder="1" applyAlignment="1">
      <alignment horizontal="center" vertical="center" wrapText="1" readingOrder="1"/>
    </xf>
    <xf numFmtId="0" fontId="31" fillId="13" borderId="54" xfId="0" applyFont="1" applyFill="1" applyBorder="1" applyAlignment="1">
      <alignment horizontal="center" vertical="center" wrapText="1" readingOrder="1"/>
    </xf>
    <xf numFmtId="0" fontId="31" fillId="13" borderId="55" xfId="0" applyFont="1" applyFill="1" applyBorder="1" applyAlignment="1">
      <alignment horizontal="center" vertical="center" wrapText="1" readingOrder="1"/>
    </xf>
    <xf numFmtId="0" fontId="34" fillId="13" borderId="56" xfId="0" applyFont="1" applyFill="1" applyBorder="1" applyAlignment="1">
      <alignment horizontal="center" vertical="center" wrapText="1" readingOrder="1"/>
    </xf>
    <xf numFmtId="0" fontId="34" fillId="13" borderId="57" xfId="0" applyFont="1" applyFill="1" applyBorder="1" applyAlignment="1">
      <alignment horizontal="center" vertical="center" wrapText="1" readingOrder="1"/>
    </xf>
    <xf numFmtId="0" fontId="34" fillId="3" borderId="59" xfId="0" applyFont="1" applyFill="1" applyBorder="1" applyAlignment="1">
      <alignment horizontal="center" vertical="center" wrapText="1" readingOrder="1"/>
    </xf>
    <xf numFmtId="0" fontId="34" fillId="3" borderId="62" xfId="0" applyFont="1" applyFill="1" applyBorder="1" applyAlignment="1">
      <alignment horizontal="center" vertical="center" wrapText="1" readingOrder="1"/>
    </xf>
    <xf numFmtId="0" fontId="34" fillId="3" borderId="60" xfId="0" applyFont="1" applyFill="1" applyBorder="1" applyAlignment="1">
      <alignment horizontal="center" vertical="center" wrapText="1" readingOrder="1"/>
    </xf>
    <xf numFmtId="0" fontId="34" fillId="3" borderId="13" xfId="0" applyFont="1" applyFill="1" applyBorder="1" applyAlignment="1">
      <alignment horizontal="center" vertical="center" wrapText="1" readingOrder="1"/>
    </xf>
    <xf numFmtId="0" fontId="34" fillId="3" borderId="64" xfId="0" applyFont="1" applyFill="1" applyBorder="1" applyAlignment="1">
      <alignment horizontal="center" vertical="center" wrapText="1" readingOrder="1"/>
    </xf>
    <xf numFmtId="0" fontId="34" fillId="3" borderId="65" xfId="0" applyFont="1" applyFill="1" applyBorder="1" applyAlignment="1">
      <alignment horizontal="center" vertical="center" wrapText="1" readingOrder="1"/>
    </xf>
    <xf numFmtId="0" fontId="2" fillId="0" borderId="0" xfId="0" applyFont="1" applyAlignment="1">
      <alignment horizontal="center" vertical="center" wrapText="1"/>
    </xf>
    <xf numFmtId="0" fontId="79" fillId="14" borderId="0" xfId="0" applyFont="1" applyFill="1" applyAlignment="1">
      <alignment horizontal="center" vertical="center" wrapText="1" readingOrder="1"/>
    </xf>
    <xf numFmtId="0" fontId="40" fillId="5" borderId="0" xfId="0" applyFont="1" applyFill="1" applyAlignment="1">
      <alignment horizontal="center" vertical="center" wrapText="1"/>
    </xf>
    <xf numFmtId="0" fontId="79" fillId="14" borderId="0" xfId="0" applyFont="1" applyFill="1" applyAlignment="1">
      <alignment horizontal="center" vertical="center" textRotation="90" wrapText="1" readingOrder="1"/>
    </xf>
    <xf numFmtId="0" fontId="79" fillId="14" borderId="21" xfId="0" applyFont="1" applyFill="1" applyBorder="1" applyAlignment="1">
      <alignment horizontal="center" vertical="center" textRotation="90" wrapText="1" readingOrder="1"/>
    </xf>
    <xf numFmtId="0" fontId="78" fillId="0" borderId="67" xfId="0" applyFont="1" applyBorder="1" applyAlignment="1">
      <alignment horizontal="center" vertical="center" wrapText="1"/>
    </xf>
    <xf numFmtId="0" fontId="78" fillId="0" borderId="68" xfId="0" applyFont="1" applyBorder="1" applyAlignment="1">
      <alignment horizontal="center" vertical="center"/>
    </xf>
    <xf numFmtId="0" fontId="78" fillId="0" borderId="69" xfId="0" applyFont="1" applyBorder="1" applyAlignment="1">
      <alignment horizontal="center" vertical="center"/>
    </xf>
    <xf numFmtId="0" fontId="78" fillId="0" borderId="20" xfId="0" applyFont="1" applyBorder="1" applyAlignment="1">
      <alignment horizontal="center" vertical="center"/>
    </xf>
    <xf numFmtId="0" fontId="78" fillId="0" borderId="0" xfId="0" applyFont="1" applyAlignment="1">
      <alignment horizontal="center" vertical="center"/>
    </xf>
    <xf numFmtId="0" fontId="78" fillId="0" borderId="21" xfId="0" applyFont="1" applyBorder="1" applyAlignment="1">
      <alignment horizontal="center" vertical="center"/>
    </xf>
    <xf numFmtId="0" fontId="78" fillId="0" borderId="43" xfId="0" applyFont="1" applyBorder="1" applyAlignment="1">
      <alignment horizontal="center" vertical="center"/>
    </xf>
    <xf numFmtId="0" fontId="78" fillId="0" borderId="44" xfId="0" applyFont="1" applyBorder="1" applyAlignment="1">
      <alignment horizontal="center" vertical="center"/>
    </xf>
    <xf numFmtId="0" fontId="78" fillId="0" borderId="45" xfId="0" applyFont="1" applyBorder="1" applyAlignment="1">
      <alignment horizontal="center" vertical="center"/>
    </xf>
    <xf numFmtId="0" fontId="80" fillId="16" borderId="70" xfId="0" applyFont="1" applyFill="1" applyBorder="1" applyAlignment="1">
      <alignment horizontal="center" vertical="center" wrapText="1" readingOrder="1"/>
    </xf>
    <xf numFmtId="0" fontId="80" fillId="16" borderId="71" xfId="0" applyFont="1" applyFill="1" applyBorder="1" applyAlignment="1">
      <alignment horizontal="center" vertical="center" wrapText="1" readingOrder="1"/>
    </xf>
    <xf numFmtId="0" fontId="80" fillId="16" borderId="72" xfId="0" applyFont="1" applyFill="1" applyBorder="1" applyAlignment="1">
      <alignment horizontal="center" vertical="center" wrapText="1" readingOrder="1"/>
    </xf>
    <xf numFmtId="0" fontId="80" fillId="16" borderId="73" xfId="0" applyFont="1" applyFill="1" applyBorder="1" applyAlignment="1">
      <alignment horizontal="center" vertical="center" wrapText="1" readingOrder="1"/>
    </xf>
    <xf numFmtId="0" fontId="80" fillId="16" borderId="0" xfId="0" applyFont="1" applyFill="1" applyAlignment="1">
      <alignment horizontal="center" vertical="center" wrapText="1" readingOrder="1"/>
    </xf>
    <xf numFmtId="0" fontId="80" fillId="16" borderId="74" xfId="0" applyFont="1" applyFill="1" applyBorder="1" applyAlignment="1">
      <alignment horizontal="center" vertical="center" wrapText="1" readingOrder="1"/>
    </xf>
    <xf numFmtId="0" fontId="80" fillId="16" borderId="75" xfId="0" applyFont="1" applyFill="1" applyBorder="1" applyAlignment="1">
      <alignment horizontal="center" vertical="center" wrapText="1" readingOrder="1"/>
    </xf>
    <xf numFmtId="0" fontId="80" fillId="16" borderId="76" xfId="0" applyFont="1" applyFill="1" applyBorder="1" applyAlignment="1">
      <alignment horizontal="center" vertical="center" wrapText="1" readingOrder="1"/>
    </xf>
    <xf numFmtId="0" fontId="80" fillId="16" borderId="77" xfId="0" applyFont="1" applyFill="1" applyBorder="1" applyAlignment="1">
      <alignment horizontal="center" vertical="center" wrapText="1" readingOrder="1"/>
    </xf>
    <xf numFmtId="0" fontId="33" fillId="3" borderId="13" xfId="0" applyFont="1" applyFill="1" applyBorder="1" applyAlignment="1">
      <alignment horizontal="center" vertical="center" wrapText="1"/>
    </xf>
    <xf numFmtId="0" fontId="78" fillId="0" borderId="20" xfId="0" applyFont="1" applyBorder="1" applyAlignment="1">
      <alignment horizontal="center" vertical="center" wrapText="1"/>
    </xf>
    <xf numFmtId="0" fontId="80" fillId="15" borderId="70" xfId="0" applyFont="1" applyFill="1" applyBorder="1" applyAlignment="1">
      <alignment horizontal="center" vertical="center" wrapText="1" readingOrder="1"/>
    </xf>
    <xf numFmtId="0" fontId="80" fillId="15" borderId="71" xfId="0" applyFont="1" applyFill="1" applyBorder="1" applyAlignment="1">
      <alignment horizontal="center" vertical="center" wrapText="1" readingOrder="1"/>
    </xf>
    <xf numFmtId="0" fontId="80" fillId="15" borderId="73" xfId="0" applyFont="1" applyFill="1" applyBorder="1" applyAlignment="1">
      <alignment horizontal="center" vertical="center" wrapText="1" readingOrder="1"/>
    </xf>
    <xf numFmtId="0" fontId="80" fillId="15" borderId="0" xfId="0" applyFont="1" applyFill="1" applyAlignment="1">
      <alignment horizontal="center" vertical="center" wrapText="1" readingOrder="1"/>
    </xf>
    <xf numFmtId="0" fontId="80" fillId="15" borderId="75" xfId="0" applyFont="1" applyFill="1" applyBorder="1" applyAlignment="1">
      <alignment horizontal="center" vertical="center" wrapText="1" readingOrder="1"/>
    </xf>
    <xf numFmtId="0" fontId="80" fillId="15" borderId="76" xfId="0" applyFont="1" applyFill="1" applyBorder="1" applyAlignment="1">
      <alignment horizontal="center" vertical="center" wrapText="1" readingOrder="1"/>
    </xf>
    <xf numFmtId="0" fontId="33" fillId="3" borderId="84" xfId="0" applyFont="1" applyFill="1" applyBorder="1" applyAlignment="1">
      <alignment horizontal="center" vertical="center" wrapText="1"/>
    </xf>
    <xf numFmtId="0" fontId="33" fillId="3" borderId="91" xfId="0" applyFont="1" applyFill="1" applyBorder="1" applyAlignment="1">
      <alignment horizontal="center" vertical="center" wrapText="1"/>
    </xf>
    <xf numFmtId="0" fontId="33" fillId="3" borderId="85" xfId="0" applyFont="1" applyFill="1" applyBorder="1" applyAlignment="1">
      <alignment horizontal="center" vertical="center" wrapText="1"/>
    </xf>
    <xf numFmtId="0" fontId="33" fillId="3" borderId="90" xfId="0" applyFont="1" applyFill="1" applyBorder="1" applyAlignment="1">
      <alignment horizontal="center" vertical="center" wrapText="1"/>
    </xf>
    <xf numFmtId="0" fontId="33" fillId="3" borderId="86" xfId="0" applyFont="1" applyFill="1" applyBorder="1" applyAlignment="1">
      <alignment horizontal="center" vertical="center" wrapText="1"/>
    </xf>
    <xf numFmtId="0" fontId="33" fillId="3" borderId="89" xfId="0" applyFont="1" applyFill="1" applyBorder="1" applyAlignment="1">
      <alignment horizontal="center" vertical="center" wrapText="1"/>
    </xf>
    <xf numFmtId="0" fontId="80" fillId="25" borderId="70" xfId="0" applyFont="1" applyFill="1" applyBorder="1" applyAlignment="1">
      <alignment horizontal="center" vertical="center" wrapText="1" readingOrder="1"/>
    </xf>
    <xf numFmtId="0" fontId="80" fillId="25" borderId="71" xfId="0" applyFont="1" applyFill="1" applyBorder="1" applyAlignment="1">
      <alignment horizontal="center" vertical="center" wrapText="1" readingOrder="1"/>
    </xf>
    <xf numFmtId="0" fontId="80" fillId="25" borderId="73" xfId="0" applyFont="1" applyFill="1" applyBorder="1" applyAlignment="1">
      <alignment horizontal="center" vertical="center" wrapText="1" readingOrder="1"/>
    </xf>
    <xf numFmtId="0" fontId="80" fillId="25" borderId="0" xfId="0" applyFont="1" applyFill="1" applyAlignment="1">
      <alignment horizontal="center" vertical="center" wrapText="1" readingOrder="1"/>
    </xf>
    <xf numFmtId="0" fontId="80" fillId="25" borderId="74" xfId="0" applyFont="1" applyFill="1" applyBorder="1" applyAlignment="1">
      <alignment horizontal="center" vertical="center" wrapText="1" readingOrder="1"/>
    </xf>
    <xf numFmtId="0" fontId="80" fillId="25" borderId="75" xfId="0" applyFont="1" applyFill="1" applyBorder="1" applyAlignment="1">
      <alignment horizontal="center" vertical="center" wrapText="1" readingOrder="1"/>
    </xf>
    <xf numFmtId="0" fontId="80" fillId="25" borderId="76" xfId="0" applyFont="1" applyFill="1" applyBorder="1" applyAlignment="1">
      <alignment horizontal="center" vertical="center" wrapText="1" readingOrder="1"/>
    </xf>
    <xf numFmtId="0" fontId="80" fillId="25" borderId="77" xfId="0" applyFont="1" applyFill="1" applyBorder="1" applyAlignment="1">
      <alignment horizontal="center" vertical="center" wrapText="1" readingOrder="1"/>
    </xf>
    <xf numFmtId="0" fontId="80" fillId="8" borderId="70" xfId="0" applyFont="1" applyFill="1" applyBorder="1" applyAlignment="1">
      <alignment horizontal="center" vertical="center" wrapText="1" readingOrder="1"/>
    </xf>
    <xf numFmtId="0" fontId="80" fillId="8" borderId="71" xfId="0" applyFont="1" applyFill="1" applyBorder="1" applyAlignment="1">
      <alignment horizontal="center" vertical="center" wrapText="1" readingOrder="1"/>
    </xf>
    <xf numFmtId="0" fontId="80" fillId="8" borderId="73" xfId="0" applyFont="1" applyFill="1" applyBorder="1" applyAlignment="1">
      <alignment horizontal="center" vertical="center" wrapText="1" readingOrder="1"/>
    </xf>
    <xf numFmtId="0" fontId="80" fillId="8" borderId="0" xfId="0" applyFont="1" applyFill="1" applyAlignment="1">
      <alignment horizontal="center" vertical="center" wrapText="1" readingOrder="1"/>
    </xf>
    <xf numFmtId="0" fontId="80" fillId="8" borderId="74" xfId="0" applyFont="1" applyFill="1" applyBorder="1" applyAlignment="1">
      <alignment horizontal="center" vertical="center" wrapText="1" readingOrder="1"/>
    </xf>
    <xf numFmtId="0" fontId="80" fillId="8" borderId="75" xfId="0" applyFont="1" applyFill="1" applyBorder="1" applyAlignment="1">
      <alignment horizontal="center" vertical="center" wrapText="1" readingOrder="1"/>
    </xf>
    <xf numFmtId="0" fontId="80" fillId="8" borderId="76" xfId="0" applyFont="1" applyFill="1" applyBorder="1" applyAlignment="1">
      <alignment horizontal="center" vertical="center" wrapText="1" readingOrder="1"/>
    </xf>
    <xf numFmtId="0" fontId="80" fillId="8" borderId="77" xfId="0" applyFont="1" applyFill="1" applyBorder="1" applyAlignment="1">
      <alignment horizontal="center" vertical="center" wrapText="1" readingOrder="1"/>
    </xf>
    <xf numFmtId="0" fontId="33" fillId="0" borderId="13" xfId="0" applyFont="1" applyBorder="1" applyAlignment="1">
      <alignment horizontal="center" vertical="center" wrapText="1"/>
    </xf>
    <xf numFmtId="0" fontId="78" fillId="0" borderId="68" xfId="0" applyFont="1" applyBorder="1" applyAlignment="1">
      <alignment horizontal="center" vertical="center" wrapText="1"/>
    </xf>
    <xf numFmtId="1" fontId="82" fillId="0" borderId="97" xfId="0" applyNumberFormat="1" applyFont="1" applyBorder="1" applyAlignment="1" applyProtection="1">
      <alignment horizontal="center" vertical="center" wrapText="1"/>
      <protection locked="0"/>
    </xf>
    <xf numFmtId="1" fontId="82" fillId="0" borderId="99" xfId="0" applyNumberFormat="1" applyFont="1" applyBorder="1" applyAlignment="1" applyProtection="1">
      <alignment horizontal="center" vertical="center" wrapText="1"/>
      <protection locked="0"/>
    </xf>
    <xf numFmtId="1" fontId="82" fillId="0" borderId="100" xfId="0" applyNumberFormat="1" applyFont="1" applyBorder="1" applyAlignment="1" applyProtection="1">
      <alignment horizontal="center" vertical="center" wrapText="1"/>
      <protection locked="0"/>
    </xf>
    <xf numFmtId="1" fontId="82" fillId="0" borderId="98" xfId="0" applyNumberFormat="1" applyFont="1" applyBorder="1" applyAlignment="1" applyProtection="1">
      <alignment horizontal="center" vertical="center" wrapText="1"/>
      <protection locked="0"/>
    </xf>
    <xf numFmtId="0" fontId="0" fillId="0" borderId="101" xfId="0" applyBorder="1" applyAlignment="1">
      <alignment horizontal="center" vertical="center" wrapText="1"/>
    </xf>
    <xf numFmtId="0" fontId="32" fillId="0" borderId="98" xfId="0" applyFont="1" applyBorder="1" applyAlignment="1">
      <alignment horizontal="center" vertical="center"/>
    </xf>
    <xf numFmtId="0" fontId="32" fillId="0" borderId="78" xfId="0" applyFont="1" applyBorder="1" applyAlignment="1">
      <alignment horizontal="center" vertical="center"/>
    </xf>
    <xf numFmtId="0" fontId="32" fillId="0" borderId="101" xfId="0" applyFont="1" applyBorder="1" applyAlignment="1">
      <alignment horizontal="center" vertical="center"/>
    </xf>
    <xf numFmtId="0" fontId="32" fillId="0" borderId="98" xfId="0" applyFont="1" applyBorder="1" applyAlignment="1">
      <alignment horizontal="center"/>
    </xf>
    <xf numFmtId="0" fontId="32" fillId="0" borderId="78" xfId="0" applyFont="1" applyBorder="1" applyAlignment="1">
      <alignment horizontal="center"/>
    </xf>
    <xf numFmtId="0" fontId="32" fillId="0" borderId="101" xfId="0" applyFont="1" applyBorder="1" applyAlignment="1">
      <alignment horizontal="center"/>
    </xf>
    <xf numFmtId="0" fontId="82" fillId="0" borderId="98" xfId="0" applyFont="1" applyBorder="1" applyAlignment="1" applyProtection="1">
      <alignment horizontal="left" vertical="center" wrapText="1"/>
      <protection locked="0"/>
    </xf>
    <xf numFmtId="0" fontId="82" fillId="0" borderId="78" xfId="0" applyFont="1" applyBorder="1" applyAlignment="1" applyProtection="1">
      <alignment horizontal="left" vertical="center" wrapText="1"/>
      <protection locked="0"/>
    </xf>
    <xf numFmtId="0" fontId="82" fillId="0" borderId="101" xfId="0" applyFont="1" applyBorder="1" applyAlignment="1" applyProtection="1">
      <alignment horizontal="left" vertical="center" wrapText="1"/>
      <protection locked="0"/>
    </xf>
    <xf numFmtId="0" fontId="82" fillId="0" borderId="98" xfId="0" applyFont="1" applyBorder="1" applyAlignment="1" applyProtection="1">
      <alignment horizontal="center" vertical="center" wrapText="1"/>
      <protection locked="0"/>
    </xf>
    <xf numFmtId="0" fontId="82" fillId="0" borderId="78" xfId="0" applyFont="1" applyBorder="1" applyAlignment="1" applyProtection="1">
      <alignment horizontal="center" vertical="center" wrapText="1"/>
      <protection locked="0"/>
    </xf>
    <xf numFmtId="0" fontId="82" fillId="0" borderId="101" xfId="0" applyFont="1" applyBorder="1" applyAlignment="1" applyProtection="1">
      <alignment horizontal="center" vertical="center" wrapText="1"/>
      <protection locked="0"/>
    </xf>
    <xf numFmtId="0" fontId="82" fillId="0" borderId="98" xfId="0" applyFont="1" applyBorder="1" applyAlignment="1" applyProtection="1">
      <alignment horizontal="center" vertical="center"/>
      <protection locked="0"/>
    </xf>
    <xf numFmtId="0" fontId="82" fillId="0" borderId="78" xfId="0" applyFont="1" applyBorder="1" applyAlignment="1" applyProtection="1">
      <alignment horizontal="center" vertical="center"/>
      <protection locked="0"/>
    </xf>
    <xf numFmtId="0" fontId="82" fillId="0" borderId="101" xfId="0" applyFont="1" applyBorder="1" applyAlignment="1" applyProtection="1">
      <alignment horizontal="center" vertical="center"/>
      <protection locked="0"/>
    </xf>
    <xf numFmtId="0" fontId="82" fillId="0" borderId="88" xfId="0" applyFont="1" applyBorder="1" applyAlignment="1" applyProtection="1">
      <alignment horizontal="center" vertical="center"/>
      <protection locked="0"/>
    </xf>
    <xf numFmtId="0" fontId="82" fillId="0" borderId="13" xfId="0" applyFont="1" applyBorder="1" applyAlignment="1" applyProtection="1">
      <alignment horizontal="center" vertical="center"/>
      <protection locked="0"/>
    </xf>
    <xf numFmtId="0" fontId="82" fillId="0" borderId="65" xfId="0" applyFont="1" applyBorder="1" applyAlignment="1" applyProtection="1">
      <alignment horizontal="center" vertical="center"/>
      <protection locked="0"/>
    </xf>
    <xf numFmtId="0" fontId="32" fillId="0" borderId="98" xfId="0" applyFont="1" applyBorder="1" applyAlignment="1" applyProtection="1">
      <alignment horizontal="center" vertical="center"/>
      <protection locked="0"/>
    </xf>
    <xf numFmtId="0" fontId="32" fillId="0" borderId="78" xfId="0" applyFont="1" applyBorder="1" applyAlignment="1" applyProtection="1">
      <alignment horizontal="center" vertical="center"/>
      <protection locked="0"/>
    </xf>
    <xf numFmtId="0" fontId="32" fillId="0" borderId="101" xfId="0" applyFont="1" applyBorder="1" applyAlignment="1" applyProtection="1">
      <alignment horizontal="center" vertical="center"/>
      <protection locked="0"/>
    </xf>
    <xf numFmtId="0" fontId="32" fillId="0" borderId="88" xfId="0" applyFont="1" applyBorder="1" applyAlignment="1" applyProtection="1">
      <alignment horizontal="center" vertical="center"/>
      <protection locked="0"/>
    </xf>
    <xf numFmtId="0" fontId="32" fillId="0" borderId="13" xfId="0" applyFont="1" applyBorder="1" applyAlignment="1" applyProtection="1">
      <alignment horizontal="center" vertical="center"/>
      <protection locked="0"/>
    </xf>
    <xf numFmtId="0" fontId="32" fillId="0" borderId="65" xfId="0" applyFont="1" applyBorder="1" applyAlignment="1" applyProtection="1">
      <alignment horizontal="center" vertical="center"/>
      <protection locked="0"/>
    </xf>
    <xf numFmtId="1" fontId="82" fillId="0" borderId="88" xfId="0" applyNumberFormat="1" applyFont="1" applyBorder="1" applyAlignment="1">
      <alignment horizontal="center" vertical="center"/>
    </xf>
    <xf numFmtId="0" fontId="82" fillId="0" borderId="13" xfId="0" applyFont="1" applyBorder="1" applyAlignment="1">
      <alignment horizontal="center" vertical="center"/>
    </xf>
    <xf numFmtId="0" fontId="82" fillId="0" borderId="65" xfId="0" applyFont="1" applyBorder="1" applyAlignment="1">
      <alignment horizontal="center" vertical="center"/>
    </xf>
    <xf numFmtId="14" fontId="32" fillId="0" borderId="98" xfId="0" applyNumberFormat="1" applyFont="1" applyBorder="1" applyAlignment="1">
      <alignment horizontal="center" vertical="center"/>
    </xf>
    <xf numFmtId="0" fontId="61" fillId="0" borderId="98" xfId="0" applyFont="1" applyBorder="1" applyAlignment="1">
      <alignment horizontal="justify" vertical="center" wrapText="1"/>
    </xf>
    <xf numFmtId="0" fontId="61" fillId="0" borderId="78" xfId="0" applyFont="1" applyBorder="1" applyAlignment="1">
      <alignment horizontal="justify" vertical="center" wrapText="1"/>
    </xf>
    <xf numFmtId="0" fontId="61" fillId="0" borderId="101" xfId="0" applyFont="1" applyBorder="1" applyAlignment="1">
      <alignment horizontal="justify" vertical="center" wrapText="1"/>
    </xf>
    <xf numFmtId="0" fontId="32" fillId="0" borderId="98" xfId="0" applyFont="1" applyBorder="1" applyAlignment="1" applyProtection="1">
      <alignment horizontal="justify" vertical="top" wrapText="1"/>
      <protection locked="0"/>
    </xf>
    <xf numFmtId="0" fontId="32" fillId="0" borderId="78" xfId="0" applyFont="1" applyBorder="1" applyAlignment="1" applyProtection="1">
      <alignment horizontal="justify" vertical="top" wrapText="1"/>
      <protection locked="0"/>
    </xf>
    <xf numFmtId="0" fontId="32" fillId="0" borderId="101" xfId="0" applyFont="1" applyBorder="1" applyAlignment="1" applyProtection="1">
      <alignment horizontal="justify" vertical="top" wrapText="1"/>
      <protection locked="0"/>
    </xf>
    <xf numFmtId="0" fontId="32" fillId="0" borderId="98" xfId="0" applyFont="1" applyBorder="1" applyAlignment="1">
      <alignment horizontal="justify" vertical="center" wrapText="1"/>
    </xf>
    <xf numFmtId="0" fontId="32" fillId="0" borderId="78" xfId="0" applyFont="1" applyBorder="1" applyAlignment="1">
      <alignment horizontal="justify" vertical="center"/>
    </xf>
    <xf numFmtId="0" fontId="32" fillId="0" borderId="101" xfId="0" applyFont="1" applyBorder="1" applyAlignment="1">
      <alignment horizontal="justify" vertical="center"/>
    </xf>
    <xf numFmtId="0" fontId="76" fillId="24" borderId="102" xfId="0" applyFont="1" applyFill="1" applyBorder="1" applyAlignment="1">
      <alignment horizontal="center"/>
    </xf>
    <xf numFmtId="0" fontId="76" fillId="24" borderId="103" xfId="0" applyFont="1" applyFill="1" applyBorder="1" applyAlignment="1">
      <alignment horizontal="center"/>
    </xf>
    <xf numFmtId="0" fontId="85" fillId="4" borderId="2" xfId="0" applyFont="1" applyFill="1" applyBorder="1" applyAlignment="1">
      <alignment horizontal="center" vertical="center" wrapText="1"/>
    </xf>
    <xf numFmtId="0" fontId="85" fillId="4" borderId="105" xfId="0" applyFont="1" applyFill="1" applyBorder="1" applyAlignment="1">
      <alignment horizontal="center" vertical="center" wrapText="1"/>
    </xf>
    <xf numFmtId="0" fontId="85" fillId="4" borderId="0" xfId="0" applyFont="1" applyFill="1" applyAlignment="1">
      <alignment horizontal="center" vertical="center" wrapText="1"/>
    </xf>
    <xf numFmtId="0" fontId="85" fillId="4" borderId="90" xfId="0" applyFont="1" applyFill="1" applyBorder="1" applyAlignment="1">
      <alignment horizontal="center" vertical="center" wrapText="1"/>
    </xf>
    <xf numFmtId="0" fontId="84" fillId="4" borderId="93" xfId="0" applyFont="1" applyFill="1" applyBorder="1" applyAlignment="1">
      <alignment horizontal="center" vertical="center" wrapText="1"/>
    </xf>
    <xf numFmtId="0" fontId="84" fillId="4" borderId="96" xfId="0" applyFont="1" applyFill="1" applyBorder="1" applyAlignment="1">
      <alignment horizontal="center" vertical="center" wrapText="1"/>
    </xf>
    <xf numFmtId="0" fontId="84" fillId="4" borderId="94" xfId="0" applyFont="1" applyFill="1" applyBorder="1" applyAlignment="1">
      <alignment horizontal="center" vertical="center" wrapText="1"/>
    </xf>
    <xf numFmtId="0" fontId="84" fillId="4" borderId="95" xfId="0" applyFont="1" applyFill="1" applyBorder="1" applyAlignment="1">
      <alignment horizontal="center" vertical="center" wrapText="1"/>
    </xf>
    <xf numFmtId="0" fontId="83" fillId="4" borderId="94" xfId="0" applyFont="1" applyFill="1" applyBorder="1" applyAlignment="1">
      <alignment horizontal="center" vertical="center"/>
    </xf>
    <xf numFmtId="0" fontId="83" fillId="4" borderId="104" xfId="0" applyFont="1" applyFill="1" applyBorder="1" applyAlignment="1">
      <alignment horizontal="center" vertical="center"/>
    </xf>
    <xf numFmtId="0" fontId="83" fillId="4" borderId="95" xfId="0" applyFont="1" applyFill="1" applyBorder="1" applyAlignment="1">
      <alignment horizontal="center" vertical="center"/>
    </xf>
    <xf numFmtId="0" fontId="83" fillId="23" borderId="92" xfId="0" applyFont="1" applyFill="1" applyBorder="1" applyAlignment="1" applyProtection="1">
      <alignment horizontal="center" vertical="center" wrapText="1"/>
      <protection locked="0"/>
    </xf>
    <xf numFmtId="0" fontId="83" fillId="4" borderId="92" xfId="0" applyFont="1" applyFill="1" applyBorder="1" applyAlignment="1" applyProtection="1">
      <alignment horizontal="center" vertical="center" wrapText="1"/>
      <protection locked="0"/>
    </xf>
    <xf numFmtId="0" fontId="83" fillId="4" borderId="94" xfId="0" applyFont="1" applyFill="1" applyBorder="1" applyAlignment="1" applyProtection="1">
      <alignment horizontal="center" vertical="center" wrapText="1"/>
      <protection locked="0"/>
    </xf>
    <xf numFmtId="1" fontId="82" fillId="0" borderId="78" xfId="0" applyNumberFormat="1" applyFont="1" applyBorder="1" applyAlignment="1" applyProtection="1">
      <alignment horizontal="center" vertical="center" wrapText="1"/>
      <protection locked="0"/>
    </xf>
    <xf numFmtId="1" fontId="82" fillId="0" borderId="101" xfId="0" applyNumberFormat="1" applyFont="1" applyBorder="1" applyAlignment="1" applyProtection="1">
      <alignment horizontal="center" vertical="center" wrapText="1"/>
      <protection locked="0"/>
    </xf>
    <xf numFmtId="0" fontId="32" fillId="0" borderId="78" xfId="0" applyFont="1" applyBorder="1" applyAlignment="1">
      <alignment horizontal="justify" vertical="center" wrapText="1"/>
    </xf>
    <xf numFmtId="0" fontId="32" fillId="0" borderId="101" xfId="0" applyFont="1" applyBorder="1" applyAlignment="1">
      <alignment horizontal="justify" vertical="center" wrapText="1"/>
    </xf>
    <xf numFmtId="0" fontId="32" fillId="0" borderId="98" xfId="0" applyFont="1" applyBorder="1" applyAlignment="1" applyProtection="1">
      <alignment horizontal="justify" vertical="center" wrapText="1"/>
      <protection locked="0"/>
    </xf>
    <xf numFmtId="0" fontId="32" fillId="0" borderId="78" xfId="0" applyFont="1" applyBorder="1" applyAlignment="1" applyProtection="1">
      <alignment horizontal="justify" vertical="center" wrapText="1"/>
      <protection locked="0"/>
    </xf>
    <xf numFmtId="0" fontId="32" fillId="0" borderId="101" xfId="0" applyFont="1" applyBorder="1" applyAlignment="1" applyProtection="1">
      <alignment horizontal="justify" vertical="center" wrapText="1"/>
      <protection locked="0"/>
    </xf>
    <xf numFmtId="0" fontId="32" fillId="0" borderId="98" xfId="0" applyFont="1" applyBorder="1" applyAlignment="1">
      <alignment horizontal="center" vertical="center" wrapText="1"/>
    </xf>
    <xf numFmtId="0" fontId="32" fillId="0" borderId="78" xfId="0" applyFont="1" applyBorder="1" applyAlignment="1">
      <alignment horizontal="center" vertical="center" wrapText="1"/>
    </xf>
    <xf numFmtId="0" fontId="32" fillId="0" borderId="101" xfId="0" applyFont="1" applyBorder="1" applyAlignment="1">
      <alignment horizontal="center" vertical="center" wrapText="1"/>
    </xf>
    <xf numFmtId="0" fontId="32" fillId="3" borderId="98" xfId="0" applyFont="1" applyFill="1" applyBorder="1" applyAlignment="1">
      <alignment horizontal="justify" vertical="center" wrapText="1"/>
    </xf>
    <xf numFmtId="0" fontId="32" fillId="3" borderId="78" xfId="0" applyFont="1" applyFill="1" applyBorder="1" applyAlignment="1">
      <alignment horizontal="justify" vertical="center" wrapText="1"/>
    </xf>
    <xf numFmtId="0" fontId="32" fillId="3" borderId="101" xfId="0" applyFont="1" applyFill="1" applyBorder="1" applyAlignment="1">
      <alignment horizontal="justify" vertical="center" wrapText="1"/>
    </xf>
    <xf numFmtId="0" fontId="32" fillId="3" borderId="78" xfId="0" applyFont="1" applyFill="1" applyBorder="1" applyAlignment="1">
      <alignment horizontal="justify" vertical="center"/>
    </xf>
    <xf numFmtId="0" fontId="32" fillId="3" borderId="101" xfId="0" applyFont="1" applyFill="1" applyBorder="1" applyAlignment="1">
      <alignment horizontal="justify" vertical="center"/>
    </xf>
  </cellXfs>
  <cellStyles count="3">
    <cellStyle name="Normal" xfId="0" builtinId="0"/>
    <cellStyle name="Normal - Style1 2" xfId="1" xr:uid="{00000000-0005-0000-0000-000001000000}"/>
    <cellStyle name="Normal 2 2" xfId="2" xr:uid="{00000000-0005-0000-0000-000002000000}"/>
  </cellStyles>
  <dxfs count="2190">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ill>
        <patternFill>
          <bgColor rgb="FFFFC000"/>
        </patternFill>
      </fill>
    </dxf>
    <dxf>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FF0000"/>
        </patternFill>
      </fill>
    </dxf>
    <dxf>
      <font>
        <color theme="1"/>
      </font>
      <fill>
        <patternFill>
          <bgColor rgb="FF92D050"/>
        </patternFill>
      </fill>
    </dxf>
    <dxf>
      <font>
        <color theme="1"/>
      </font>
      <fill>
        <patternFill>
          <bgColor theme="7" tint="0.39994506668294322"/>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rgb="FFFFC000"/>
        </patternFill>
      </fill>
    </dxf>
    <dxf>
      <font>
        <color theme="1"/>
      </font>
      <fill>
        <patternFill>
          <bgColor theme="7" tint="0.39994506668294322"/>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ill>
        <patternFill>
          <bgColor rgb="FFFF0000"/>
        </patternFill>
      </fill>
    </dxf>
    <dxf>
      <fill>
        <patternFill>
          <bgColor rgb="FFFFC0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Calibri"/>
        <scheme val="minor"/>
      </font>
      <fill>
        <patternFill patternType="none">
          <fgColor indexed="64"/>
          <bgColor indexed="65"/>
        </patternFill>
      </fill>
    </dxf>
    <dxf>
      <font>
        <b val="0"/>
        <i val="0"/>
        <strike val="0"/>
        <condense val="0"/>
        <extend val="0"/>
        <outline val="0"/>
        <shadow val="0"/>
        <u val="none"/>
        <vertAlign val="baseline"/>
        <sz val="16"/>
        <color rgb="FFFF0000"/>
        <name val="Arial Narrow"/>
        <scheme val="none"/>
      </font>
      <fill>
        <patternFill patternType="none">
          <fgColor indexed="64"/>
          <bgColor indexed="65"/>
        </patternFill>
      </fill>
      <alignment horizontal="general" vertical="center" textRotation="0" wrapText="0" indent="0" justifyLastLine="0" shrinkToFit="0" readingOrder="0"/>
    </dxf>
    <dxf>
      <numFmt numFmtId="13" formatCode="0%"/>
    </dxf>
    <dxf>
      <numFmt numFmtId="13" formatCode="0%"/>
    </dxf>
    <dxf>
      <numFmt numFmtId="13" formatCode="0%"/>
    </dxf>
    <dxf>
      <numFmt numFmtId="13" formatCode="0%"/>
    </dxf>
    <dxf>
      <numFmt numFmtId="13" formatCode="0%"/>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auto="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pivotCacheDefinition" Target="pivotCache/pivotCacheDefinition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4.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6.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139700</xdr:rowOff>
    </xdr:from>
    <xdr:ext cx="2505074" cy="914400"/>
    <xdr:pic>
      <xdr:nvPicPr>
        <xdr:cNvPr id="4" name="Imagen 3">
          <a:extLst>
            <a:ext uri="{FF2B5EF4-FFF2-40B4-BE49-F238E27FC236}">
              <a16:creationId xmlns:a16="http://schemas.microsoft.com/office/drawing/2014/main" id="{07949EE5-0DFE-4F23-9EBB-8C1281065AFD}"/>
            </a:ext>
          </a:extLst>
        </xdr:cNvPr>
        <xdr:cNvPicPr>
          <a:picLocks noChangeAspect="1"/>
        </xdr:cNvPicPr>
      </xdr:nvPicPr>
      <xdr:blipFill>
        <a:blip xmlns:r="http://schemas.openxmlformats.org/officeDocument/2006/relationships" r:embed="rId1"/>
        <a:stretch>
          <a:fillRect/>
        </a:stretch>
      </xdr:blipFill>
      <xdr:spPr>
        <a:xfrm>
          <a:off x="0" y="139700"/>
          <a:ext cx="2505074" cy="914400"/>
        </a:xfrm>
        <a:prstGeom prst="rect">
          <a:avLst/>
        </a:prstGeom>
      </xdr:spPr>
    </xdr:pic>
    <xdr:clientData/>
  </xdr:oneCellAnchor>
  <xdr:twoCellAnchor>
    <xdr:from>
      <xdr:col>6</xdr:col>
      <xdr:colOff>482600</xdr:colOff>
      <xdr:row>0</xdr:row>
      <xdr:rowOff>260350</xdr:rowOff>
    </xdr:from>
    <xdr:to>
      <xdr:col>7</xdr:col>
      <xdr:colOff>327024</xdr:colOff>
      <xdr:row>2</xdr:row>
      <xdr:rowOff>127000</xdr:rowOff>
    </xdr:to>
    <xdr:grpSp>
      <xdr:nvGrpSpPr>
        <xdr:cNvPr id="5" name="Group 8">
          <a:extLst>
            <a:ext uri="{FF2B5EF4-FFF2-40B4-BE49-F238E27FC236}">
              <a16:creationId xmlns:a16="http://schemas.microsoft.com/office/drawing/2014/main" id="{DD77865D-3137-4C44-9888-338E7CAD30E8}"/>
            </a:ext>
          </a:extLst>
        </xdr:cNvPr>
        <xdr:cNvGrpSpPr>
          <a:grpSpLocks/>
        </xdr:cNvGrpSpPr>
      </xdr:nvGrpSpPr>
      <xdr:grpSpPr bwMode="auto">
        <a:xfrm>
          <a:off x="6970183" y="260350"/>
          <a:ext cx="669924" cy="586317"/>
          <a:chOff x="2381" y="720"/>
          <a:chExt cx="3154" cy="65"/>
        </a:xfrm>
      </xdr:grpSpPr>
      <xdr:pic>
        <xdr:nvPicPr>
          <xdr:cNvPr id="6" name="6 Imagen">
            <a:extLst>
              <a:ext uri="{FF2B5EF4-FFF2-40B4-BE49-F238E27FC236}">
                <a16:creationId xmlns:a16="http://schemas.microsoft.com/office/drawing/2014/main" id="{53517378-D0AE-4161-BFC6-F13AFA85398B}"/>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7 Imagen">
            <a:extLst>
              <a:ext uri="{FF2B5EF4-FFF2-40B4-BE49-F238E27FC236}">
                <a16:creationId xmlns:a16="http://schemas.microsoft.com/office/drawing/2014/main" id="{443C74A5-02A7-43D4-B226-A7DD9D5A217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7</xdr:col>
      <xdr:colOff>31750</xdr:colOff>
      <xdr:row>0</xdr:row>
      <xdr:rowOff>273050</xdr:rowOff>
    </xdr:from>
    <xdr:to>
      <xdr:col>9</xdr:col>
      <xdr:colOff>104775</xdr:colOff>
      <xdr:row>3</xdr:row>
      <xdr:rowOff>31749</xdr:rowOff>
    </xdr:to>
    <xdr:sp macro="" textlink="">
      <xdr:nvSpPr>
        <xdr:cNvPr id="8" name="CuadroTexto 4">
          <a:extLst>
            <a:ext uri="{FF2B5EF4-FFF2-40B4-BE49-F238E27FC236}">
              <a16:creationId xmlns:a16="http://schemas.microsoft.com/office/drawing/2014/main" id="{3B1E5441-8259-47DB-9280-D42B635243B3}"/>
            </a:ext>
          </a:extLst>
        </xdr:cNvPr>
        <xdr:cNvSpPr txBox="1"/>
      </xdr:nvSpPr>
      <xdr:spPr>
        <a:xfrm>
          <a:off x="5365750" y="187325"/>
          <a:ext cx="1597025" cy="415924"/>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0</xdr:row>
      <xdr:rowOff>19050</xdr:rowOff>
    </xdr:from>
    <xdr:to>
      <xdr:col>0</xdr:col>
      <xdr:colOff>2409824</xdr:colOff>
      <xdr:row>4</xdr:row>
      <xdr:rowOff>19049</xdr:rowOff>
    </xdr:to>
    <xdr:pic>
      <xdr:nvPicPr>
        <xdr:cNvPr id="2" name="18 Imagen" descr="Logo CSJ RGB_01">
          <a:extLst>
            <a:ext uri="{FF2B5EF4-FFF2-40B4-BE49-F238E27FC236}">
              <a16:creationId xmlns:a16="http://schemas.microsoft.com/office/drawing/2014/main" id="{39E1659A-27C7-4559-B31F-A48E2AF038E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19050"/>
          <a:ext cx="2381249" cy="6476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1085850</xdr:colOff>
      <xdr:row>0</xdr:row>
      <xdr:rowOff>57150</xdr:rowOff>
    </xdr:from>
    <xdr:to>
      <xdr:col>4</xdr:col>
      <xdr:colOff>2828925</xdr:colOff>
      <xdr:row>3</xdr:row>
      <xdr:rowOff>123825</xdr:rowOff>
    </xdr:to>
    <xdr:sp macro="" textlink="">
      <xdr:nvSpPr>
        <xdr:cNvPr id="3" name="CuadroTexto 4">
          <a:extLst>
            <a:ext uri="{FF2B5EF4-FFF2-40B4-BE49-F238E27FC236}">
              <a16:creationId xmlns:a16="http://schemas.microsoft.com/office/drawing/2014/main" id="{BE7DF411-D3EB-4E98-8483-A5669BFF11EC}"/>
            </a:ext>
          </a:extLst>
        </xdr:cNvPr>
        <xdr:cNvSpPr txBox="1"/>
      </xdr:nvSpPr>
      <xdr:spPr>
        <a:xfrm>
          <a:off x="9324975" y="57150"/>
          <a:ext cx="1743075" cy="552450"/>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twoCellAnchor>
    <xdr:from>
      <xdr:col>4</xdr:col>
      <xdr:colOff>85725</xdr:colOff>
      <xdr:row>2</xdr:row>
      <xdr:rowOff>123825</xdr:rowOff>
    </xdr:from>
    <xdr:to>
      <xdr:col>4</xdr:col>
      <xdr:colOff>2971799</xdr:colOff>
      <xdr:row>4</xdr:row>
      <xdr:rowOff>38100</xdr:rowOff>
    </xdr:to>
    <xdr:grpSp>
      <xdr:nvGrpSpPr>
        <xdr:cNvPr id="4" name="Group 8">
          <a:extLst>
            <a:ext uri="{FF2B5EF4-FFF2-40B4-BE49-F238E27FC236}">
              <a16:creationId xmlns:a16="http://schemas.microsoft.com/office/drawing/2014/main" id="{C375FF74-5B1E-4496-8A5B-03A9AC69E0A5}"/>
            </a:ext>
          </a:extLst>
        </xdr:cNvPr>
        <xdr:cNvGrpSpPr>
          <a:grpSpLocks/>
        </xdr:cNvGrpSpPr>
      </xdr:nvGrpSpPr>
      <xdr:grpSpPr bwMode="auto">
        <a:xfrm>
          <a:off x="8324850" y="447675"/>
          <a:ext cx="2886074" cy="238125"/>
          <a:chOff x="2381" y="720"/>
          <a:chExt cx="3154" cy="65"/>
        </a:xfrm>
      </xdr:grpSpPr>
      <xdr:pic>
        <xdr:nvPicPr>
          <xdr:cNvPr id="5" name="6 Imagen">
            <a:extLst>
              <a:ext uri="{FF2B5EF4-FFF2-40B4-BE49-F238E27FC236}">
                <a16:creationId xmlns:a16="http://schemas.microsoft.com/office/drawing/2014/main" id="{0CE478D7-B722-4977-8275-FDB24DDA429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7 Imagen">
            <a:extLst>
              <a:ext uri="{FF2B5EF4-FFF2-40B4-BE49-F238E27FC236}">
                <a16:creationId xmlns:a16="http://schemas.microsoft.com/office/drawing/2014/main" id="{72EC8277-685B-4C4F-97FB-1791CC3CEE3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4</xdr:col>
      <xdr:colOff>1266825</xdr:colOff>
      <xdr:row>2</xdr:row>
      <xdr:rowOff>47625</xdr:rowOff>
    </xdr:from>
    <xdr:to>
      <xdr:col>4</xdr:col>
      <xdr:colOff>2800351</xdr:colOff>
      <xdr:row>3</xdr:row>
      <xdr:rowOff>156754</xdr:rowOff>
    </xdr:to>
    <xdr:pic>
      <xdr:nvPicPr>
        <xdr:cNvPr id="7" name="Imagen 6">
          <a:extLst>
            <a:ext uri="{FF2B5EF4-FFF2-40B4-BE49-F238E27FC236}">
              <a16:creationId xmlns:a16="http://schemas.microsoft.com/office/drawing/2014/main" id="{6E932ECD-16DB-4E2D-A801-E446022F9364}"/>
            </a:ext>
          </a:extLst>
        </xdr:cNvPr>
        <xdr:cNvPicPr>
          <a:picLocks noChangeAspect="1"/>
        </xdr:cNvPicPr>
      </xdr:nvPicPr>
      <xdr:blipFill>
        <a:blip xmlns:r="http://schemas.openxmlformats.org/officeDocument/2006/relationships" r:embed="rId4"/>
        <a:stretch>
          <a:fillRect/>
        </a:stretch>
      </xdr:blipFill>
      <xdr:spPr>
        <a:xfrm>
          <a:off x="9505950" y="371475"/>
          <a:ext cx="1533526" cy="271054"/>
        </a:xfrm>
        <a:prstGeom prst="rect">
          <a:avLst/>
        </a:prstGeom>
      </xdr:spPr>
    </xdr:pic>
    <xdr:clientData/>
  </xdr:twoCellAnchor>
  <xdr:oneCellAnchor>
    <xdr:from>
      <xdr:col>5</xdr:col>
      <xdr:colOff>441960</xdr:colOff>
      <xdr:row>9</xdr:row>
      <xdr:rowOff>243840</xdr:rowOff>
    </xdr:from>
    <xdr:ext cx="1539240" cy="1508760"/>
    <xdr:sp macro="" textlink="">
      <xdr:nvSpPr>
        <xdr:cNvPr id="8" name="CuadroTexto 7">
          <a:extLst>
            <a:ext uri="{FF2B5EF4-FFF2-40B4-BE49-F238E27FC236}">
              <a16:creationId xmlns:a16="http://schemas.microsoft.com/office/drawing/2014/main" id="{180353EF-8827-4746-B613-C6FC8E3DAC6B}"/>
            </a:ext>
          </a:extLst>
        </xdr:cNvPr>
        <xdr:cNvSpPr txBox="1"/>
      </xdr:nvSpPr>
      <xdr:spPr>
        <a:xfrm>
          <a:off x="11786235" y="2920365"/>
          <a:ext cx="1539240" cy="150876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Columnas</a:t>
          </a:r>
          <a:r>
            <a:rPr lang="es-CO" sz="1100" baseline="0"/>
            <a:t> B y D, (No.) enumerar secuencialmente .</a:t>
          </a:r>
        </a:p>
        <a:p>
          <a:r>
            <a:rPr lang="es-CO" sz="1100" baseline="0"/>
            <a:t>Un factor temático puede tener muchos factores específicos, no siempre es una relacion 1 a 1</a:t>
          </a:r>
        </a:p>
        <a:p>
          <a:endParaRPr lang="es-CO" sz="1100" baseline="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28575</xdr:rowOff>
    </xdr:from>
    <xdr:to>
      <xdr:col>0</xdr:col>
      <xdr:colOff>1666875</xdr:colOff>
      <xdr:row>2</xdr:row>
      <xdr:rowOff>0</xdr:rowOff>
    </xdr:to>
    <xdr:pic>
      <xdr:nvPicPr>
        <xdr:cNvPr id="2" name="18 Imagen" descr="Logo CSJ RGB_01">
          <a:extLst>
            <a:ext uri="{FF2B5EF4-FFF2-40B4-BE49-F238E27FC236}">
              <a16:creationId xmlns:a16="http://schemas.microsoft.com/office/drawing/2014/main" id="{6372583D-1E3B-4ACB-A99D-B0BE4F0539A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
          <a:ext cx="16668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1162050</xdr:colOff>
      <xdr:row>0</xdr:row>
      <xdr:rowOff>38100</xdr:rowOff>
    </xdr:from>
    <xdr:to>
      <xdr:col>5</xdr:col>
      <xdr:colOff>2905125</xdr:colOff>
      <xdr:row>1</xdr:row>
      <xdr:rowOff>171449</xdr:rowOff>
    </xdr:to>
    <xdr:sp macro="" textlink="">
      <xdr:nvSpPr>
        <xdr:cNvPr id="3" name="CuadroTexto 4">
          <a:extLst>
            <a:ext uri="{FF2B5EF4-FFF2-40B4-BE49-F238E27FC236}">
              <a16:creationId xmlns:a16="http://schemas.microsoft.com/office/drawing/2014/main" id="{062AEE7A-162D-499F-A97D-F9337DCD4DE9}"/>
            </a:ext>
          </a:extLst>
        </xdr:cNvPr>
        <xdr:cNvSpPr txBox="1"/>
      </xdr:nvSpPr>
      <xdr:spPr>
        <a:xfrm>
          <a:off x="6124575" y="38100"/>
          <a:ext cx="1743075" cy="419099"/>
        </a:xfrm>
        <a:prstGeom prst="rect">
          <a:avLst/>
        </a:prstGeom>
        <a:noFill/>
      </xdr:spPr>
      <xdr:txBody>
        <a:bodyPr wrap="square" rtlCol="0">
          <a:noAutofit/>
        </a:bodyPr>
        <a:lstStyle>
          <a:defPPr>
            <a:defRPr lang="es-CO"/>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algn="ctr"/>
          <a:r>
            <a:rPr lang="es-CO" sz="2000" b="1">
              <a:solidFill>
                <a:schemeClr val="accent5">
                  <a:lumMod val="75000"/>
                </a:schemeClr>
              </a:solidFill>
            </a:rPr>
            <a:t>SIGCMA</a:t>
          </a:r>
          <a:endParaRPr lang="es-CO" sz="2000">
            <a:solidFill>
              <a:schemeClr val="accent5">
                <a:lumMod val="75000"/>
              </a:schemeClr>
            </a:solidFill>
          </a:endParaRPr>
        </a:p>
      </xdr:txBody>
    </xdr:sp>
    <xdr:clientData/>
  </xdr:twoCellAnchor>
  <xdr:twoCellAnchor>
    <xdr:from>
      <xdr:col>5</xdr:col>
      <xdr:colOff>38101</xdr:colOff>
      <xdr:row>1</xdr:row>
      <xdr:rowOff>161925</xdr:rowOff>
    </xdr:from>
    <xdr:to>
      <xdr:col>5</xdr:col>
      <xdr:colOff>2924175</xdr:colOff>
      <xdr:row>2</xdr:row>
      <xdr:rowOff>0</xdr:rowOff>
    </xdr:to>
    <xdr:grpSp>
      <xdr:nvGrpSpPr>
        <xdr:cNvPr id="4" name="Group 8">
          <a:extLst>
            <a:ext uri="{FF2B5EF4-FFF2-40B4-BE49-F238E27FC236}">
              <a16:creationId xmlns:a16="http://schemas.microsoft.com/office/drawing/2014/main" id="{7957DFC6-BB87-41B3-8F54-05F158CD39FB}"/>
            </a:ext>
          </a:extLst>
        </xdr:cNvPr>
        <xdr:cNvGrpSpPr>
          <a:grpSpLocks/>
        </xdr:cNvGrpSpPr>
      </xdr:nvGrpSpPr>
      <xdr:grpSpPr bwMode="auto">
        <a:xfrm>
          <a:off x="5000626" y="447675"/>
          <a:ext cx="2886074" cy="76200"/>
          <a:chOff x="2381" y="720"/>
          <a:chExt cx="3154" cy="65"/>
        </a:xfrm>
      </xdr:grpSpPr>
      <xdr:pic>
        <xdr:nvPicPr>
          <xdr:cNvPr id="5" name="6 Imagen">
            <a:extLst>
              <a:ext uri="{FF2B5EF4-FFF2-40B4-BE49-F238E27FC236}">
                <a16:creationId xmlns:a16="http://schemas.microsoft.com/office/drawing/2014/main" id="{E6107960-5CE5-4022-BCF8-CB46F299DF9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381" y="720"/>
            <a:ext cx="1417"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7 Imagen">
            <a:extLst>
              <a:ext uri="{FF2B5EF4-FFF2-40B4-BE49-F238E27FC236}">
                <a16:creationId xmlns:a16="http://schemas.microsoft.com/office/drawing/2014/main" id="{3D36F87B-9675-4DB0-BBAE-6AD534BFADE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200" y="720"/>
            <a:ext cx="335" cy="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editAs="oneCell">
    <xdr:from>
      <xdr:col>5</xdr:col>
      <xdr:colOff>1266824</xdr:colOff>
      <xdr:row>1</xdr:row>
      <xdr:rowOff>57150</xdr:rowOff>
    </xdr:from>
    <xdr:to>
      <xdr:col>5</xdr:col>
      <xdr:colOff>2800350</xdr:colOff>
      <xdr:row>2</xdr:row>
      <xdr:rowOff>90079</xdr:rowOff>
    </xdr:to>
    <xdr:pic>
      <xdr:nvPicPr>
        <xdr:cNvPr id="7" name="Imagen 6">
          <a:extLst>
            <a:ext uri="{FF2B5EF4-FFF2-40B4-BE49-F238E27FC236}">
              <a16:creationId xmlns:a16="http://schemas.microsoft.com/office/drawing/2014/main" id="{87580101-FAF6-4A72-A2AF-209D770EA9A6}"/>
            </a:ext>
          </a:extLst>
        </xdr:cNvPr>
        <xdr:cNvPicPr>
          <a:picLocks noChangeAspect="1"/>
        </xdr:cNvPicPr>
      </xdr:nvPicPr>
      <xdr:blipFill>
        <a:blip xmlns:r="http://schemas.openxmlformats.org/officeDocument/2006/relationships" r:embed="rId4"/>
        <a:stretch>
          <a:fillRect/>
        </a:stretch>
      </xdr:blipFill>
      <xdr:spPr>
        <a:xfrm>
          <a:off x="6229349" y="342900"/>
          <a:ext cx="1533526" cy="271054"/>
        </a:xfrm>
        <a:prstGeom prst="rect">
          <a:avLst/>
        </a:prstGeom>
      </xdr:spPr>
    </xdr:pic>
    <xdr:clientData/>
  </xdr:twoCellAnchor>
  <xdr:oneCellAnchor>
    <xdr:from>
      <xdr:col>6</xdr:col>
      <xdr:colOff>480060</xdr:colOff>
      <xdr:row>2</xdr:row>
      <xdr:rowOff>91440</xdr:rowOff>
    </xdr:from>
    <xdr:ext cx="2156460" cy="5844540"/>
    <xdr:sp macro="" textlink="">
      <xdr:nvSpPr>
        <xdr:cNvPr id="8" name="CuadroTexto 7">
          <a:extLst>
            <a:ext uri="{FF2B5EF4-FFF2-40B4-BE49-F238E27FC236}">
              <a16:creationId xmlns:a16="http://schemas.microsoft.com/office/drawing/2014/main" id="{EEA8DE56-07A0-4325-9549-357182CA3875}"/>
            </a:ext>
          </a:extLst>
        </xdr:cNvPr>
        <xdr:cNvSpPr txBox="1"/>
      </xdr:nvSpPr>
      <xdr:spPr>
        <a:xfrm>
          <a:off x="8404860" y="61531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segun la debilidad , oportunidad, fortaleza o amenaza identificada.</a:t>
          </a:r>
        </a:p>
        <a:p>
          <a:r>
            <a:rPr lang="es-CO" sz="1100" baseline="0"/>
            <a:t> </a:t>
          </a:r>
        </a:p>
        <a:p>
          <a:r>
            <a:rPr lang="es-CO" sz="1100"/>
            <a:t>3.</a:t>
          </a:r>
          <a:r>
            <a:rPr lang="es-CO" sz="1100" baseline="0"/>
            <a:t> Las oportunidades y fortalezas se pueden gestionar  a traves de acciónes o proyectos  que se incluyen en el plan de accion ( mejoras), si se considera que aportan valor </a:t>
          </a:r>
        </a:p>
        <a:p>
          <a:endParaRPr lang="es-CO" sz="1100" baseline="0"/>
        </a:p>
        <a:p>
          <a:r>
            <a:rPr lang="es-CO" sz="1100" baseline="0"/>
            <a:t>Las debilidades y amenazas si  afectan los objetivos estrategicos y requieren recursos se documentan en este plan de acción  .</a:t>
          </a:r>
        </a:p>
        <a:p>
          <a:endParaRPr lang="es-CO" sz="1100" baseline="0"/>
        </a:p>
        <a:p>
          <a:r>
            <a:rPr lang="es-CO" sz="1100" baseline="0"/>
            <a:t>Si la debiidad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21405</xdr:colOff>
      <xdr:row>0</xdr:row>
      <xdr:rowOff>0</xdr:rowOff>
    </xdr:from>
    <xdr:to>
      <xdr:col>2</xdr:col>
      <xdr:colOff>1252163</xdr:colOff>
      <xdr:row>2</xdr:row>
      <xdr:rowOff>192639</xdr:rowOff>
    </xdr:to>
    <xdr:pic>
      <xdr:nvPicPr>
        <xdr:cNvPr id="2" name="Imagen 1">
          <a:extLst>
            <a:ext uri="{FF2B5EF4-FFF2-40B4-BE49-F238E27FC236}">
              <a16:creationId xmlns:a16="http://schemas.microsoft.com/office/drawing/2014/main" id="{7AF4E8B7-25BB-4C6F-801A-10714F59FBE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05" y="0"/>
          <a:ext cx="3328398" cy="9096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2</xdr:row>
      <xdr:rowOff>15875</xdr:rowOff>
    </xdr:to>
    <xdr:pic>
      <xdr:nvPicPr>
        <xdr:cNvPr id="2" name="Imagen 1">
          <a:extLst>
            <a:ext uri="{FF2B5EF4-FFF2-40B4-BE49-F238E27FC236}">
              <a16:creationId xmlns:a16="http://schemas.microsoft.com/office/drawing/2014/main" id="{550F61E5-1B6C-4DD3-AF4A-F8269EEF654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7</xdr:row>
      <xdr:rowOff>730249</xdr:rowOff>
    </xdr:to>
    <xdr:pic>
      <xdr:nvPicPr>
        <xdr:cNvPr id="2" name="Imagen 1">
          <a:extLst>
            <a:ext uri="{FF2B5EF4-FFF2-40B4-BE49-F238E27FC236}">
              <a16:creationId xmlns:a16="http://schemas.microsoft.com/office/drawing/2014/main" id="{25C8492E-5A4B-4B0B-B676-48E213AF151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7088"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7</xdr:row>
      <xdr:rowOff>735541</xdr:rowOff>
    </xdr:to>
    <xdr:pic>
      <xdr:nvPicPr>
        <xdr:cNvPr id="2" name="Imagen 1">
          <a:extLst>
            <a:ext uri="{FF2B5EF4-FFF2-40B4-BE49-F238E27FC236}">
              <a16:creationId xmlns:a16="http://schemas.microsoft.com/office/drawing/2014/main" id="{C76446D0-75A4-4003-BF60-0014F9A050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866775</xdr:colOff>
      <xdr:row>7</xdr:row>
      <xdr:rowOff>244474</xdr:rowOff>
    </xdr:to>
    <xdr:pic>
      <xdr:nvPicPr>
        <xdr:cNvPr id="2" name="Imagen 1">
          <a:extLst>
            <a:ext uri="{FF2B5EF4-FFF2-40B4-BE49-F238E27FC236}">
              <a16:creationId xmlns:a16="http://schemas.microsoft.com/office/drawing/2014/main" id="{14C1A84D-FB38-47A1-9B92-E6DC7BC3276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
          <a:ext cx="209550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ronq/Downloads/Matriz%20de%20Riesgos%20SIGCMA%205x5%20Dependencias%20Administrativas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s>
    <sheetDataSet>
      <sheetData sheetId="0"/>
      <sheetData sheetId="1"/>
      <sheetData sheetId="2"/>
      <sheetData sheetId="3"/>
      <sheetData sheetId="4"/>
      <sheetData sheetId="5"/>
      <sheetData sheetId="6">
        <row r="2">
          <cell r="J2" t="str">
            <v>Fuerte (siempre se ejecuta)</v>
          </cell>
          <cell r="K2" t="str">
            <v>Moderado (algunas veces)</v>
          </cell>
          <cell r="L2" t="str">
            <v>Débil (no se ejecuta)</v>
          </cell>
        </row>
        <row r="3">
          <cell r="I3" t="str">
            <v>Fuerte</v>
          </cell>
          <cell r="J3" t="str">
            <v>Fuerte</v>
          </cell>
          <cell r="K3" t="str">
            <v>Moderado</v>
          </cell>
          <cell r="L3" t="str">
            <v>Débil</v>
          </cell>
        </row>
        <row r="4">
          <cell r="I4" t="str">
            <v>Moderado</v>
          </cell>
          <cell r="J4" t="str">
            <v>Moderado</v>
          </cell>
          <cell r="K4" t="str">
            <v>Moderado</v>
          </cell>
          <cell r="L4" t="str">
            <v>Débil</v>
          </cell>
        </row>
        <row r="5">
          <cell r="I5" t="str">
            <v>Débil</v>
          </cell>
          <cell r="J5" t="str">
            <v>Débil</v>
          </cell>
          <cell r="K5" t="str">
            <v>Débil</v>
          </cell>
          <cell r="L5" t="str">
            <v>Débil</v>
          </cell>
        </row>
      </sheetData>
      <sheetData sheetId="7"/>
      <sheetData sheetId="8"/>
      <sheetData sheetId="9"/>
      <sheetData sheetId="10"/>
      <sheetData sheetId="11"/>
      <sheetData sheetId="12"/>
      <sheetData sheetId="1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row r="3">
          <cell r="F3">
            <v>1</v>
          </cell>
          <cell r="H3" t="str">
            <v>1-Rara vez</v>
          </cell>
        </row>
        <row r="4">
          <cell r="H4" t="str">
            <v>2-Improbable</v>
          </cell>
        </row>
        <row r="5">
          <cell r="H5" t="str">
            <v>3-Posible</v>
          </cell>
        </row>
        <row r="6">
          <cell r="H6" t="str">
            <v>4-Probable</v>
          </cell>
        </row>
        <row r="7">
          <cell r="H7" t="str">
            <v>5-Casi seguro</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entacion "/>
      <sheetName val="Análisis de Contexto "/>
      <sheetName val="Estrategias"/>
      <sheetName val="Instructivo"/>
      <sheetName val="Mapa Final"/>
      <sheetName val="Clasificación Riesgo"/>
      <sheetName val="Tabla probabilidad"/>
      <sheetName val="Tabla Impacto"/>
      <sheetName val="Tabla Valoración de Controles"/>
      <sheetName val="Matriz de Calor"/>
      <sheetName val="Hoja1"/>
      <sheetName val="LISTA"/>
      <sheetName val="Seguimiento 1 Trimestre"/>
      <sheetName val="Seguimiento 2 Trimestre"/>
      <sheetName val="Seguimiento 3 Trimestre "/>
      <sheetName val="Seguimiento 4 Trimestre "/>
    </sheetNames>
    <sheetDataSet>
      <sheetData sheetId="0"/>
      <sheetData sheetId="1"/>
      <sheetData sheetId="2"/>
      <sheetData sheetId="3"/>
      <sheetData sheetId="4"/>
      <sheetData sheetId="5"/>
      <sheetData sheetId="6">
        <row r="5">
          <cell r="B5" t="str">
            <v>Muy Baja</v>
          </cell>
          <cell r="D5">
            <v>0.2</v>
          </cell>
        </row>
        <row r="6">
          <cell r="B6" t="str">
            <v>Baja</v>
          </cell>
          <cell r="D6">
            <v>0.4</v>
          </cell>
        </row>
        <row r="7">
          <cell r="B7" t="str">
            <v>Media</v>
          </cell>
          <cell r="D7">
            <v>0.6</v>
          </cell>
        </row>
        <row r="8">
          <cell r="B8" t="str">
            <v>Alta</v>
          </cell>
          <cell r="D8">
            <v>0.8</v>
          </cell>
        </row>
        <row r="9">
          <cell r="B9" t="str">
            <v>Muy Alta</v>
          </cell>
          <cell r="D9">
            <v>1</v>
          </cell>
        </row>
      </sheetData>
      <sheetData sheetId="7"/>
      <sheetData sheetId="8"/>
      <sheetData sheetId="9"/>
      <sheetData sheetId="10">
        <row r="4">
          <cell r="B4" t="str">
            <v>Muy BajaLeve</v>
          </cell>
          <cell r="C4" t="str">
            <v>Bajo</v>
          </cell>
          <cell r="Q4" t="str">
            <v>PreventivoAutomático</v>
          </cell>
          <cell r="R4">
            <v>0.5</v>
          </cell>
        </row>
        <row r="5">
          <cell r="B5" t="str">
            <v>Muy BajaMenor</v>
          </cell>
          <cell r="C5" t="str">
            <v>Bajo</v>
          </cell>
          <cell r="Q5" t="str">
            <v>PreventivoManual</v>
          </cell>
          <cell r="R5">
            <v>0.45</v>
          </cell>
        </row>
        <row r="6">
          <cell r="B6" t="str">
            <v>Muy BajaModerado</v>
          </cell>
          <cell r="C6" t="str">
            <v>Moderado</v>
          </cell>
          <cell r="Q6" t="str">
            <v>DetectivoAutomático</v>
          </cell>
          <cell r="R6">
            <v>0.4</v>
          </cell>
        </row>
        <row r="7">
          <cell r="B7" t="str">
            <v>Muy BajaMayor</v>
          </cell>
          <cell r="C7" t="str">
            <v xml:space="preserve">Alto </v>
          </cell>
          <cell r="Q7" t="str">
            <v>DetectivoManual</v>
          </cell>
          <cell r="R7">
            <v>0.35</v>
          </cell>
        </row>
        <row r="8">
          <cell r="B8" t="str">
            <v>Muy BajaCatastrófico</v>
          </cell>
          <cell r="C8" t="str">
            <v>Extremo</v>
          </cell>
          <cell r="Q8" t="str">
            <v>CorrectivoAutomático</v>
          </cell>
          <cell r="R8">
            <v>0.35</v>
          </cell>
        </row>
        <row r="9">
          <cell r="B9" t="str">
            <v>BajaLeve</v>
          </cell>
          <cell r="C9" t="str">
            <v>Bajo</v>
          </cell>
          <cell r="Q9" t="str">
            <v>CorrectivoManual</v>
          </cell>
          <cell r="R9">
            <v>0.3</v>
          </cell>
        </row>
        <row r="10">
          <cell r="B10" t="str">
            <v>BajaMenor</v>
          </cell>
          <cell r="C10" t="str">
            <v>Moderado</v>
          </cell>
        </row>
        <row r="11">
          <cell r="B11" t="str">
            <v>BajaModerado</v>
          </cell>
          <cell r="C11" t="str">
            <v>Moderado</v>
          </cell>
        </row>
        <row r="12">
          <cell r="B12" t="str">
            <v>BajaMayor</v>
          </cell>
          <cell r="C12" t="str">
            <v xml:space="preserve">Alto </v>
          </cell>
        </row>
        <row r="13">
          <cell r="B13" t="str">
            <v>BajaCatastrófico</v>
          </cell>
          <cell r="C13" t="str">
            <v>Extremo</v>
          </cell>
        </row>
        <row r="14">
          <cell r="B14" t="str">
            <v>MediaLeve</v>
          </cell>
          <cell r="C14" t="str">
            <v>Moderado</v>
          </cell>
        </row>
        <row r="15">
          <cell r="B15" t="str">
            <v>MediaMenor</v>
          </cell>
          <cell r="C15" t="str">
            <v>Moderado</v>
          </cell>
        </row>
        <row r="16">
          <cell r="B16" t="str">
            <v>MediaModerado</v>
          </cell>
          <cell r="C16" t="str">
            <v>Moderado</v>
          </cell>
        </row>
        <row r="17">
          <cell r="B17" t="str">
            <v>MediaMayor</v>
          </cell>
          <cell r="C17" t="str">
            <v xml:space="preserve">Alto </v>
          </cell>
        </row>
        <row r="18">
          <cell r="B18" t="str">
            <v>MediaCatastrófico</v>
          </cell>
          <cell r="C18" t="str">
            <v>Extremo</v>
          </cell>
        </row>
        <row r="19">
          <cell r="B19" t="str">
            <v>AltaLeve</v>
          </cell>
          <cell r="C19" t="str">
            <v>Moderado</v>
          </cell>
        </row>
        <row r="20">
          <cell r="B20" t="str">
            <v>AltaMenor</v>
          </cell>
          <cell r="C20" t="str">
            <v>Moderado</v>
          </cell>
        </row>
        <row r="21">
          <cell r="B21" t="str">
            <v>AltaModerado</v>
          </cell>
          <cell r="C21" t="str">
            <v xml:space="preserve">Alto </v>
          </cell>
        </row>
        <row r="22">
          <cell r="B22" t="str">
            <v>AltaMayor</v>
          </cell>
          <cell r="C22" t="str">
            <v xml:space="preserve">Alto </v>
          </cell>
        </row>
        <row r="23">
          <cell r="B23" t="str">
            <v>AltaCatastrófico</v>
          </cell>
          <cell r="C23" t="str">
            <v>Extremo</v>
          </cell>
        </row>
        <row r="24">
          <cell r="B24" t="str">
            <v>Muy AltaLeve</v>
          </cell>
          <cell r="C24" t="str">
            <v xml:space="preserve">Alto </v>
          </cell>
        </row>
        <row r="25">
          <cell r="B25" t="str">
            <v>Muy AltaMenor</v>
          </cell>
          <cell r="C25" t="str">
            <v xml:space="preserve">Alto </v>
          </cell>
        </row>
        <row r="26">
          <cell r="B26" t="str">
            <v>Muy AltaModerado</v>
          </cell>
          <cell r="C26" t="str">
            <v xml:space="preserve">Alto </v>
          </cell>
        </row>
        <row r="27">
          <cell r="B27" t="str">
            <v>Muy AltaMayor</v>
          </cell>
          <cell r="C27" t="str">
            <v xml:space="preserve">Alto </v>
          </cell>
        </row>
        <row r="28">
          <cell r="B28" t="str">
            <v>Muy AltaCatastrófico</v>
          </cell>
          <cell r="C28" t="str">
            <v>Extremo</v>
          </cell>
        </row>
      </sheetData>
      <sheetData sheetId="11"/>
      <sheetData sheetId="12"/>
      <sheetData sheetId="13"/>
      <sheetData sheetId="14"/>
      <sheetData sheetId="15"/>
    </sheetDataSet>
  </externalBook>
</externalLink>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Usuario/Desktop/Nueva%20Metodologia%20Riesgos/Caja%20de%20Herramientas%20Guia%20DAPF/1.%20Matriz_mapa_riesgo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dres Marin" refreshedDate="44186.276661689815" createdVersion="6" refreshedVersion="6" minRefreshableVersion="3" recordCount="10" xr:uid="{00000000-000A-0000-FFFF-FFFF00000000}">
  <cacheSource type="worksheet">
    <worksheetSource name="Tabla1" r:id="rId2"/>
  </cacheSource>
  <cacheFields count="2">
    <cacheField name="Criterios" numFmtId="0">
      <sharedItems count="2">
        <s v="Afectación Económica o presupuestal"/>
        <s v="Pérdida Reputacional"/>
      </sharedItems>
    </cacheField>
    <cacheField name="Subcriterios" numFmtId="0">
      <sharedItems count="10">
        <s v="Afectación menor a 10 SMLMV ."/>
        <s v="Entre 10 y 50 SMLMV "/>
        <s v="Entre 50 y 100 SMLMV "/>
        <s v="Entre 100 y 500 SMLMV "/>
        <s v="Mayor a 500 SMLMV "/>
        <s v="El riesgo afecta la imagen de alguna área de la organización"/>
        <s v="El riesgo afecta la imagen de la entidad internamente, de conocimiento general, nivel interno, de junta dircetiva y accionistas y/o de provedores"/>
        <s v="El riesgo afecta la imagen de la entidad con algunos usuarios de relevancia frente al logro de los objetivos"/>
        <s v="El riesgo afecta la imagen de de la entidad con efecto publicitario sostenido a nivel de sector administrativo, nivel departamental o municipal"/>
        <s v="El riesgo afecta la imagen de la entidad a nivel nacional, con efecto publicitarios sostenible a nivel país"/>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0">
  <r>
    <x v="0"/>
    <x v="0"/>
  </r>
  <r>
    <x v="0"/>
    <x v="1"/>
  </r>
  <r>
    <x v="0"/>
    <x v="2"/>
  </r>
  <r>
    <x v="0"/>
    <x v="3"/>
  </r>
  <r>
    <x v="0"/>
    <x v="4"/>
  </r>
  <r>
    <x v="1"/>
    <x v="5"/>
  </r>
  <r>
    <x v="1"/>
    <x v="6"/>
  </r>
  <r>
    <x v="1"/>
    <x v="7"/>
  </r>
  <r>
    <x v="1"/>
    <x v="8"/>
  </r>
  <r>
    <x v="1"/>
    <x v="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700-000000000000}" name="TablaDinámica1" cacheId="20" applyNumberFormats="0" applyBorderFormats="0" applyFontFormats="0" applyPatternFormats="0" applyAlignmentFormats="0" applyWidthHeightFormats="1" dataCaption="Valores" updatedVersion="6" minRefreshableVersion="3" useAutoFormatting="1" rowGrandTotals="0" colGrandTotals="0" itemPrintTitles="1" createdVersion="6" indent="0" compact="0" outline="1" outlineData="1" compactData="0" multipleFieldFilters="0">
  <location ref="D237:E249" firstHeaderRow="1" firstDataRow="1" firstDataCol="2"/>
  <pivotFields count="2">
    <pivotField axis="axisRow" compact="0" showAll="0" defaultSubtotal="0">
      <items count="2">
        <item x="0"/>
        <item x="1"/>
      </items>
    </pivotField>
    <pivotField axis="axisRow" compact="0" showAll="0" defaultSubtotal="0">
      <items count="10">
        <item x="0"/>
        <item x="5"/>
        <item x="6"/>
        <item x="7"/>
        <item x="8"/>
        <item x="9"/>
        <item x="1"/>
        <item x="2"/>
        <item x="3"/>
        <item x="4"/>
      </items>
    </pivotField>
  </pivotFields>
  <rowFields count="2">
    <field x="0"/>
    <field x="1"/>
  </rowFields>
  <rowItems count="12">
    <i>
      <x/>
    </i>
    <i r="1">
      <x/>
    </i>
    <i r="1">
      <x v="6"/>
    </i>
    <i r="1">
      <x v="7"/>
    </i>
    <i r="1">
      <x v="8"/>
    </i>
    <i r="1">
      <x v="9"/>
    </i>
    <i>
      <x v="1"/>
    </i>
    <i r="1">
      <x v="1"/>
    </i>
    <i r="1">
      <x v="2"/>
    </i>
    <i r="1">
      <x v="3"/>
    </i>
    <i r="1">
      <x v="4"/>
    </i>
    <i r="1">
      <x v="5"/>
    </i>
  </rowItems>
  <colItems count="1">
    <i/>
  </colItems>
  <formats count="5">
    <format dxfId="1898">
      <pivotArea field="1" type="button" dataOnly="0" labelOnly="1" outline="0" axis="axisRow" fieldPosition="1"/>
    </format>
    <format dxfId="1897">
      <pivotArea dataOnly="0" labelOnly="1" outline="0" fieldPosition="0">
        <references count="1">
          <reference field="0" count="1">
            <x v="0"/>
          </reference>
        </references>
      </pivotArea>
    </format>
    <format dxfId="1896">
      <pivotArea dataOnly="0" labelOnly="1" outline="0" fieldPosition="0">
        <references count="1">
          <reference field="0" count="1">
            <x v="1"/>
          </reference>
        </references>
      </pivotArea>
    </format>
    <format dxfId="1895">
      <pivotArea dataOnly="0" labelOnly="1" outline="0" fieldPosition="0">
        <references count="2">
          <reference field="0" count="1" selected="0">
            <x v="0"/>
          </reference>
          <reference field="1" count="5">
            <x v="0"/>
            <x v="6"/>
            <x v="7"/>
            <x v="8"/>
            <x v="9"/>
          </reference>
        </references>
      </pivotArea>
    </format>
    <format dxfId="1894">
      <pivotArea dataOnly="0" labelOnly="1" outline="0" fieldPosition="0">
        <references count="2">
          <reference field="0" count="1" selected="0">
            <x v="1"/>
          </reference>
          <reference field="1" count="5">
            <x v="1"/>
            <x v="2"/>
            <x v="3"/>
            <x v="4"/>
            <x v="5"/>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237:C247" totalsRowShown="0" headerRowDxfId="1893" dataDxfId="1892">
  <autoFilter ref="B237:C247" xr:uid="{00000000-0009-0000-0100-000001000000}"/>
  <tableColumns count="2">
    <tableColumn id="1" xr3:uid="{00000000-0010-0000-0000-000001000000}" name="Criterios" dataDxfId="1891"/>
    <tableColumn id="2" xr3:uid="{00000000-0010-0000-0000-000002000000}" name="Subcriterios" dataDxfId="189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I18"/>
  <sheetViews>
    <sheetView showGridLines="0" topLeftCell="A7" zoomScale="90" zoomScaleNormal="90" workbookViewId="0">
      <selection activeCell="L19" sqref="L19"/>
    </sheetView>
  </sheetViews>
  <sheetFormatPr baseColWidth="10" defaultColWidth="11.42578125" defaultRowHeight="15"/>
  <cols>
    <col min="1" max="1" width="28.140625" customWidth="1"/>
    <col min="2" max="2" width="18" customWidth="1"/>
    <col min="3" max="3" width="14.140625" style="86" customWidth="1"/>
    <col min="4" max="8" width="12.42578125" customWidth="1"/>
  </cols>
  <sheetData>
    <row r="1" spans="1:9" ht="42" customHeight="1">
      <c r="A1" s="246" t="s">
        <v>0</v>
      </c>
      <c r="B1" s="246"/>
      <c r="C1" s="246"/>
      <c r="D1" s="246"/>
      <c r="E1" s="246"/>
      <c r="F1" s="246"/>
    </row>
    <row r="5" spans="1:9">
      <c r="D5" s="95"/>
      <c r="E5" s="95"/>
      <c r="F5" s="95"/>
      <c r="G5" s="95"/>
      <c r="H5" s="95"/>
    </row>
    <row r="6" spans="1:9">
      <c r="D6" s="95"/>
      <c r="E6" s="95"/>
      <c r="F6" s="95"/>
      <c r="G6" s="95"/>
      <c r="H6" s="95"/>
    </row>
    <row r="7" spans="1:9" ht="33.75">
      <c r="A7" s="247" t="s">
        <v>1</v>
      </c>
      <c r="B7" s="247"/>
      <c r="C7" s="247"/>
      <c r="D7" s="247"/>
      <c r="E7" s="247"/>
      <c r="F7" s="247"/>
      <c r="G7" s="247"/>
      <c r="H7" s="247"/>
      <c r="I7" s="247"/>
    </row>
    <row r="9" spans="1:9" s="87" customFormat="1" ht="81.75" customHeight="1">
      <c r="A9" s="88" t="s">
        <v>2</v>
      </c>
      <c r="B9" s="248" t="s">
        <v>3</v>
      </c>
      <c r="C9" s="248"/>
      <c r="D9" s="248"/>
      <c r="E9" s="248"/>
      <c r="F9" s="248"/>
      <c r="G9" s="248"/>
      <c r="H9" s="248"/>
      <c r="I9" s="248"/>
    </row>
    <row r="10" spans="1:9" s="87" customFormat="1" ht="16.7" customHeight="1">
      <c r="A10" s="93"/>
      <c r="B10" s="94"/>
      <c r="C10" s="94"/>
      <c r="D10" s="93"/>
      <c r="E10" s="92"/>
    </row>
    <row r="11" spans="1:9" s="87" customFormat="1" ht="84" customHeight="1">
      <c r="A11" s="88" t="s">
        <v>4</v>
      </c>
      <c r="B11" s="89" t="s">
        <v>5</v>
      </c>
      <c r="C11" s="245" t="s">
        <v>6</v>
      </c>
      <c r="D11" s="245"/>
      <c r="E11" s="245"/>
      <c r="F11" s="245"/>
      <c r="G11" s="245"/>
      <c r="H11" s="245"/>
      <c r="I11" s="245"/>
    </row>
    <row r="12" spans="1:9" ht="32.25" customHeight="1">
      <c r="A12" s="91"/>
    </row>
    <row r="13" spans="1:9" ht="32.25" customHeight="1">
      <c r="A13" s="90" t="s">
        <v>7</v>
      </c>
      <c r="B13" s="245" t="s">
        <v>8</v>
      </c>
      <c r="C13" s="245"/>
      <c r="D13" s="245"/>
      <c r="E13" s="245"/>
      <c r="F13" s="245"/>
      <c r="G13" s="245"/>
      <c r="H13" s="245"/>
      <c r="I13" s="245"/>
    </row>
    <row r="14" spans="1:9" s="87" customFormat="1" ht="69" customHeight="1">
      <c r="A14" s="90" t="s">
        <v>9</v>
      </c>
      <c r="B14" s="245"/>
      <c r="C14" s="245"/>
      <c r="D14" s="245"/>
      <c r="E14" s="245"/>
      <c r="F14" s="245"/>
      <c r="G14" s="245"/>
      <c r="H14" s="245"/>
      <c r="I14" s="245"/>
    </row>
    <row r="15" spans="1:9" s="87" customFormat="1" ht="54" customHeight="1">
      <c r="A15" s="90" t="s">
        <v>10</v>
      </c>
      <c r="B15" s="245"/>
      <c r="C15" s="245"/>
      <c r="D15" s="245"/>
      <c r="E15" s="245"/>
      <c r="F15" s="245"/>
      <c r="G15" s="245"/>
      <c r="H15" s="245"/>
      <c r="I15" s="245"/>
    </row>
    <row r="16" spans="1:9" s="87" customFormat="1" ht="54" customHeight="1">
      <c r="A16" s="88" t="s">
        <v>11</v>
      </c>
      <c r="B16" s="245"/>
      <c r="C16" s="245"/>
      <c r="D16" s="245"/>
      <c r="E16" s="245"/>
      <c r="F16" s="245"/>
      <c r="G16" s="245"/>
      <c r="H16" s="245"/>
      <c r="I16" s="245"/>
    </row>
    <row r="18" spans="1:9" s="87" customFormat="1" ht="54.75" customHeight="1">
      <c r="A18" s="88" t="s">
        <v>12</v>
      </c>
      <c r="B18" s="244">
        <v>44741</v>
      </c>
      <c r="C18" s="244"/>
      <c r="D18" s="244"/>
      <c r="E18" s="244"/>
      <c r="F18" s="244"/>
      <c r="G18" s="244"/>
      <c r="H18" s="244"/>
      <c r="I18" s="244"/>
    </row>
  </sheetData>
  <mergeCells count="9">
    <mergeCell ref="B18:I18"/>
    <mergeCell ref="B13:I13"/>
    <mergeCell ref="B15:I15"/>
    <mergeCell ref="B16:I16"/>
    <mergeCell ref="A1:F1"/>
    <mergeCell ref="A7:I7"/>
    <mergeCell ref="B9:I9"/>
    <mergeCell ref="C11:I11"/>
    <mergeCell ref="B14:I14"/>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11" xr:uid="{00000000-0002-0000-0000-000001000000}">
      <formula1>"Estrategicos, Misionales, Apoyo, Evaluacion y Mejora"</formula1>
    </dataValidation>
  </dataValidations>
  <pageMargins left="0.7" right="0.7" top="0.75" bottom="0.75" header="0.3" footer="0.3"/>
  <pageSetup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4:AU63"/>
  <sheetViews>
    <sheetView topLeftCell="E13" workbookViewId="0">
      <selection activeCell="AH58" sqref="AH58:AL63"/>
    </sheetView>
  </sheetViews>
  <sheetFormatPr baseColWidth="10" defaultColWidth="11.42578125" defaultRowHeight="15"/>
  <cols>
    <col min="1" max="1" width="3.7109375" style="7" customWidth="1"/>
    <col min="2" max="2" width="6.7109375" style="7" customWidth="1"/>
    <col min="3" max="3" width="0.5703125" style="7" hidden="1" customWidth="1"/>
    <col min="4" max="4" width="11.42578125" style="7" hidden="1" customWidth="1"/>
    <col min="5" max="5" width="9.85546875" style="7" customWidth="1"/>
    <col min="6" max="8" width="11.42578125" style="7" hidden="1" customWidth="1"/>
    <col min="9" max="9" width="8.42578125" style="7" customWidth="1"/>
    <col min="10" max="11" width="11.42578125" style="7"/>
    <col min="12" max="12" width="0.140625" style="7" customWidth="1"/>
    <col min="13" max="13" width="0.28515625" style="7" hidden="1" customWidth="1"/>
    <col min="14" max="15" width="11.42578125" style="7" hidden="1" customWidth="1"/>
    <col min="16" max="16" width="11.42578125" style="7"/>
    <col min="17" max="17" width="10.28515625" style="7" customWidth="1"/>
    <col min="18" max="18" width="11.42578125" style="7" hidden="1" customWidth="1"/>
    <col min="19" max="19" width="0.85546875" style="7" hidden="1" customWidth="1"/>
    <col min="20" max="20" width="11.42578125" style="7" hidden="1" customWidth="1"/>
    <col min="21" max="21" width="0.140625" style="7" hidden="1" customWidth="1"/>
    <col min="22" max="22" width="11.42578125" style="7"/>
    <col min="23" max="23" width="10.140625" style="7" customWidth="1"/>
    <col min="24" max="24" width="3.85546875" style="7" hidden="1" customWidth="1"/>
    <col min="25" max="25" width="4.42578125" style="7" hidden="1" customWidth="1"/>
    <col min="26" max="27" width="11.42578125" style="7" hidden="1" customWidth="1"/>
    <col min="28" max="28" width="11.42578125" style="7"/>
    <col min="29" max="29" width="9.7109375" style="7" customWidth="1"/>
    <col min="30" max="30" width="1.5703125" style="7" hidden="1" customWidth="1"/>
    <col min="31" max="32" width="11.42578125" style="7" hidden="1" customWidth="1"/>
    <col min="33" max="33" width="0.85546875" style="7" hidden="1" customWidth="1"/>
    <col min="34" max="34" width="11.42578125" style="7"/>
    <col min="35" max="35" width="13" style="7" customWidth="1"/>
    <col min="36" max="37" width="1.5703125" style="7" hidden="1" customWidth="1"/>
    <col min="38" max="38" width="1" style="7" customWidth="1"/>
    <col min="39" max="40" width="11.42578125" style="7"/>
    <col min="41" max="41" width="4.5703125" style="7" customWidth="1"/>
    <col min="42" max="42" width="2.42578125" style="7" hidden="1" customWidth="1"/>
    <col min="43" max="45" width="11.42578125" style="7" hidden="1" customWidth="1"/>
    <col min="46" max="46" width="11.42578125" style="7"/>
    <col min="47" max="47" width="15.7109375" style="7" customWidth="1"/>
    <col min="48" max="16384" width="11.42578125" style="7"/>
  </cols>
  <sheetData>
    <row r="4" spans="2:47">
      <c r="B4" s="427" t="s">
        <v>417</v>
      </c>
      <c r="C4" s="427"/>
      <c r="D4" s="427"/>
      <c r="E4" s="427"/>
      <c r="F4" s="427"/>
      <c r="G4" s="427"/>
      <c r="H4" s="427"/>
      <c r="I4" s="427"/>
      <c r="J4" s="428" t="s">
        <v>157</v>
      </c>
      <c r="K4" s="428"/>
      <c r="L4" s="428"/>
      <c r="M4" s="428"/>
      <c r="N4" s="428"/>
      <c r="O4" s="428"/>
      <c r="P4" s="428"/>
      <c r="Q4" s="428"/>
      <c r="R4" s="428"/>
      <c r="S4" s="428"/>
      <c r="T4" s="428"/>
      <c r="U4" s="428"/>
      <c r="V4" s="428"/>
      <c r="W4" s="428"/>
      <c r="X4" s="428"/>
      <c r="Y4" s="428"/>
      <c r="Z4" s="428"/>
      <c r="AA4" s="428"/>
      <c r="AB4" s="428"/>
      <c r="AC4" s="428"/>
      <c r="AD4" s="428"/>
      <c r="AE4" s="428"/>
      <c r="AF4" s="428"/>
      <c r="AG4" s="428"/>
      <c r="AH4" s="428"/>
      <c r="AI4" s="428"/>
      <c r="AJ4" s="428"/>
      <c r="AK4" s="428"/>
      <c r="AL4" s="428"/>
      <c r="AT4" s="429" t="s">
        <v>191</v>
      </c>
      <c r="AU4" s="429"/>
    </row>
    <row r="5" spans="2:47">
      <c r="B5" s="427"/>
      <c r="C5" s="427"/>
      <c r="D5" s="427"/>
      <c r="E5" s="427"/>
      <c r="F5" s="427"/>
      <c r="G5" s="427"/>
      <c r="H5" s="427"/>
      <c r="I5" s="427"/>
      <c r="J5" s="428"/>
      <c r="K5" s="428"/>
      <c r="L5" s="428"/>
      <c r="M5" s="428"/>
      <c r="N5" s="428"/>
      <c r="O5" s="428"/>
      <c r="P5" s="428"/>
      <c r="Q5" s="428"/>
      <c r="R5" s="428"/>
      <c r="S5" s="428"/>
      <c r="T5" s="428"/>
      <c r="U5" s="428"/>
      <c r="V5" s="428"/>
      <c r="W5" s="428"/>
      <c r="X5" s="428"/>
      <c r="Y5" s="428"/>
      <c r="Z5" s="428"/>
      <c r="AA5" s="428"/>
      <c r="AB5" s="428"/>
      <c r="AC5" s="428"/>
      <c r="AD5" s="428"/>
      <c r="AE5" s="428"/>
      <c r="AF5" s="428"/>
      <c r="AG5" s="428"/>
      <c r="AH5" s="428"/>
      <c r="AI5" s="428"/>
      <c r="AJ5" s="428"/>
      <c r="AK5" s="428"/>
      <c r="AL5" s="428"/>
      <c r="AT5" s="429"/>
      <c r="AU5" s="429"/>
    </row>
    <row r="6" spans="2:47">
      <c r="B6" s="427"/>
      <c r="C6" s="427"/>
      <c r="D6" s="427"/>
      <c r="E6" s="427"/>
      <c r="F6" s="427"/>
      <c r="G6" s="427"/>
      <c r="H6" s="427"/>
      <c r="I6" s="427"/>
      <c r="J6" s="428"/>
      <c r="K6" s="428"/>
      <c r="L6" s="428"/>
      <c r="M6" s="428"/>
      <c r="N6" s="428"/>
      <c r="O6" s="428"/>
      <c r="P6" s="428"/>
      <c r="Q6" s="428"/>
      <c r="R6" s="428"/>
      <c r="S6" s="428"/>
      <c r="T6" s="428"/>
      <c r="U6" s="428"/>
      <c r="V6" s="428"/>
      <c r="W6" s="428"/>
      <c r="X6" s="428"/>
      <c r="Y6" s="428"/>
      <c r="Z6" s="428"/>
      <c r="AA6" s="428"/>
      <c r="AB6" s="428"/>
      <c r="AC6" s="428"/>
      <c r="AD6" s="428"/>
      <c r="AE6" s="428"/>
      <c r="AF6" s="428"/>
      <c r="AG6" s="428"/>
      <c r="AH6" s="428"/>
      <c r="AI6" s="428"/>
      <c r="AJ6" s="428"/>
      <c r="AK6" s="428"/>
      <c r="AL6" s="428"/>
      <c r="AT6" s="429"/>
      <c r="AU6" s="429"/>
    </row>
    <row r="7" spans="2:47" ht="15.75" thickBot="1"/>
    <row r="8" spans="2:47" ht="15.75">
      <c r="B8" s="430" t="s">
        <v>327</v>
      </c>
      <c r="C8" s="430"/>
      <c r="D8" s="431"/>
      <c r="E8" s="432" t="s">
        <v>418</v>
      </c>
      <c r="F8" s="433"/>
      <c r="G8" s="433"/>
      <c r="H8" s="433"/>
      <c r="I8" s="434"/>
      <c r="J8" s="50" t="s">
        <v>419</v>
      </c>
      <c r="K8" s="51" t="s">
        <v>419</v>
      </c>
      <c r="L8" s="51" t="s">
        <v>419</v>
      </c>
      <c r="M8" s="51" t="s">
        <v>419</v>
      </c>
      <c r="N8" s="51" t="s">
        <v>419</v>
      </c>
      <c r="O8" s="52" t="s">
        <v>419</v>
      </c>
      <c r="P8" s="50" t="s">
        <v>419</v>
      </c>
      <c r="Q8" s="51" t="s">
        <v>419</v>
      </c>
      <c r="R8" s="51" t="s">
        <v>419</v>
      </c>
      <c r="S8" s="51" t="s">
        <v>419</v>
      </c>
      <c r="T8" s="51" t="s">
        <v>419</v>
      </c>
      <c r="U8" s="52" t="s">
        <v>419</v>
      </c>
      <c r="V8" s="50" t="s">
        <v>419</v>
      </c>
      <c r="W8" s="51" t="s">
        <v>419</v>
      </c>
      <c r="X8" s="51" t="s">
        <v>419</v>
      </c>
      <c r="Y8" s="51" t="s">
        <v>419</v>
      </c>
      <c r="Z8" s="51" t="s">
        <v>419</v>
      </c>
      <c r="AA8" s="52" t="s">
        <v>419</v>
      </c>
      <c r="AB8" s="50" t="s">
        <v>419</v>
      </c>
      <c r="AC8" s="51" t="s">
        <v>419</v>
      </c>
      <c r="AD8" s="51" t="s">
        <v>419</v>
      </c>
      <c r="AE8" s="51" t="s">
        <v>419</v>
      </c>
      <c r="AF8" s="51" t="s">
        <v>419</v>
      </c>
      <c r="AG8" s="52" t="s">
        <v>419</v>
      </c>
      <c r="AH8" s="53" t="s">
        <v>419</v>
      </c>
      <c r="AI8" s="54" t="s">
        <v>419</v>
      </c>
      <c r="AJ8" s="54" t="s">
        <v>419</v>
      </c>
      <c r="AK8" s="54" t="s">
        <v>419</v>
      </c>
      <c r="AL8" s="54" t="s">
        <v>419</v>
      </c>
      <c r="AN8" s="441" t="s">
        <v>420</v>
      </c>
      <c r="AO8" s="442"/>
      <c r="AP8" s="442"/>
      <c r="AQ8" s="442"/>
      <c r="AR8" s="442"/>
      <c r="AS8" s="443"/>
      <c r="AT8" s="450" t="s">
        <v>421</v>
      </c>
      <c r="AU8" s="450"/>
    </row>
    <row r="9" spans="2:47" ht="15.75">
      <c r="B9" s="430"/>
      <c r="C9" s="430"/>
      <c r="D9" s="431"/>
      <c r="E9" s="435"/>
      <c r="F9" s="436"/>
      <c r="G9" s="436"/>
      <c r="H9" s="436"/>
      <c r="I9" s="437"/>
      <c r="J9" s="55" t="s">
        <v>419</v>
      </c>
      <c r="K9" s="56" t="s">
        <v>419</v>
      </c>
      <c r="L9" s="56" t="s">
        <v>419</v>
      </c>
      <c r="M9" s="56" t="s">
        <v>419</v>
      </c>
      <c r="N9" s="56" t="s">
        <v>419</v>
      </c>
      <c r="O9" s="57" t="s">
        <v>419</v>
      </c>
      <c r="P9" s="55" t="s">
        <v>419</v>
      </c>
      <c r="Q9" s="56" t="s">
        <v>419</v>
      </c>
      <c r="R9" s="56" t="s">
        <v>419</v>
      </c>
      <c r="S9" s="56" t="s">
        <v>419</v>
      </c>
      <c r="T9" s="56" t="s">
        <v>419</v>
      </c>
      <c r="U9" s="57" t="s">
        <v>419</v>
      </c>
      <c r="V9" s="55" t="s">
        <v>419</v>
      </c>
      <c r="W9" s="56" t="s">
        <v>419</v>
      </c>
      <c r="X9" s="56" t="s">
        <v>419</v>
      </c>
      <c r="Y9" s="56" t="s">
        <v>419</v>
      </c>
      <c r="Z9" s="56" t="s">
        <v>419</v>
      </c>
      <c r="AA9" s="57" t="s">
        <v>419</v>
      </c>
      <c r="AB9" s="55" t="s">
        <v>419</v>
      </c>
      <c r="AC9" s="56" t="s">
        <v>419</v>
      </c>
      <c r="AD9" s="56" t="s">
        <v>419</v>
      </c>
      <c r="AE9" s="56" t="s">
        <v>419</v>
      </c>
      <c r="AF9" s="56" t="s">
        <v>419</v>
      </c>
      <c r="AG9" s="57" t="s">
        <v>419</v>
      </c>
      <c r="AH9" s="58" t="s">
        <v>419</v>
      </c>
      <c r="AI9" s="59" t="s">
        <v>419</v>
      </c>
      <c r="AJ9" s="59" t="s">
        <v>419</v>
      </c>
      <c r="AK9" s="59" t="s">
        <v>419</v>
      </c>
      <c r="AL9" s="59" t="s">
        <v>419</v>
      </c>
      <c r="AN9" s="444"/>
      <c r="AO9" s="445"/>
      <c r="AP9" s="445"/>
      <c r="AQ9" s="445"/>
      <c r="AR9" s="445"/>
      <c r="AS9" s="446"/>
      <c r="AT9" s="450"/>
      <c r="AU9" s="450"/>
    </row>
    <row r="10" spans="2:47" ht="15.75">
      <c r="B10" s="430"/>
      <c r="C10" s="430"/>
      <c r="D10" s="431"/>
      <c r="E10" s="435"/>
      <c r="F10" s="436"/>
      <c r="G10" s="436"/>
      <c r="H10" s="436"/>
      <c r="I10" s="437"/>
      <c r="J10" s="55" t="s">
        <v>419</v>
      </c>
      <c r="K10" s="56" t="s">
        <v>419</v>
      </c>
      <c r="L10" s="56" t="s">
        <v>419</v>
      </c>
      <c r="M10" s="56" t="s">
        <v>419</v>
      </c>
      <c r="N10" s="56" t="s">
        <v>419</v>
      </c>
      <c r="O10" s="57" t="s">
        <v>419</v>
      </c>
      <c r="P10" s="55" t="s">
        <v>419</v>
      </c>
      <c r="Q10" s="56" t="s">
        <v>419</v>
      </c>
      <c r="R10" s="56" t="s">
        <v>419</v>
      </c>
      <c r="S10" s="56" t="s">
        <v>419</v>
      </c>
      <c r="T10" s="56" t="s">
        <v>419</v>
      </c>
      <c r="U10" s="57" t="s">
        <v>419</v>
      </c>
      <c r="V10" s="55" t="s">
        <v>419</v>
      </c>
      <c r="W10" s="56" t="s">
        <v>419</v>
      </c>
      <c r="X10" s="56" t="s">
        <v>419</v>
      </c>
      <c r="Y10" s="56" t="s">
        <v>419</v>
      </c>
      <c r="Z10" s="56" t="s">
        <v>419</v>
      </c>
      <c r="AA10" s="57" t="s">
        <v>419</v>
      </c>
      <c r="AB10" s="55" t="s">
        <v>419</v>
      </c>
      <c r="AC10" s="56" t="s">
        <v>419</v>
      </c>
      <c r="AD10" s="56" t="s">
        <v>419</v>
      </c>
      <c r="AE10" s="56" t="s">
        <v>419</v>
      </c>
      <c r="AF10" s="56" t="s">
        <v>419</v>
      </c>
      <c r="AG10" s="57" t="s">
        <v>419</v>
      </c>
      <c r="AH10" s="58" t="s">
        <v>419</v>
      </c>
      <c r="AI10" s="59" t="s">
        <v>419</v>
      </c>
      <c r="AJ10" s="59" t="s">
        <v>419</v>
      </c>
      <c r="AK10" s="59" t="s">
        <v>419</v>
      </c>
      <c r="AL10" s="59" t="s">
        <v>419</v>
      </c>
      <c r="AN10" s="444"/>
      <c r="AO10" s="445"/>
      <c r="AP10" s="445"/>
      <c r="AQ10" s="445"/>
      <c r="AR10" s="445"/>
      <c r="AS10" s="446"/>
      <c r="AT10" s="450"/>
      <c r="AU10" s="450"/>
    </row>
    <row r="11" spans="2:47" ht="15.75">
      <c r="B11" s="430"/>
      <c r="C11" s="430"/>
      <c r="D11" s="431"/>
      <c r="E11" s="435"/>
      <c r="F11" s="436"/>
      <c r="G11" s="436"/>
      <c r="H11" s="436"/>
      <c r="I11" s="437"/>
      <c r="J11" s="55" t="s">
        <v>419</v>
      </c>
      <c r="K11" s="56" t="s">
        <v>419</v>
      </c>
      <c r="L11" s="56" t="s">
        <v>419</v>
      </c>
      <c r="M11" s="56" t="s">
        <v>419</v>
      </c>
      <c r="N11" s="56" t="s">
        <v>419</v>
      </c>
      <c r="O11" s="57" t="s">
        <v>419</v>
      </c>
      <c r="P11" s="55" t="s">
        <v>419</v>
      </c>
      <c r="Q11" s="56" t="s">
        <v>419</v>
      </c>
      <c r="R11" s="56" t="s">
        <v>419</v>
      </c>
      <c r="S11" s="56" t="s">
        <v>419</v>
      </c>
      <c r="T11" s="56" t="s">
        <v>419</v>
      </c>
      <c r="U11" s="57" t="s">
        <v>419</v>
      </c>
      <c r="V11" s="55" t="s">
        <v>419</v>
      </c>
      <c r="W11" s="56" t="s">
        <v>419</v>
      </c>
      <c r="X11" s="56" t="s">
        <v>419</v>
      </c>
      <c r="Y11" s="56" t="s">
        <v>419</v>
      </c>
      <c r="Z11" s="56" t="s">
        <v>419</v>
      </c>
      <c r="AA11" s="57" t="s">
        <v>419</v>
      </c>
      <c r="AB11" s="55" t="s">
        <v>419</v>
      </c>
      <c r="AC11" s="56" t="s">
        <v>419</v>
      </c>
      <c r="AD11" s="56" t="s">
        <v>419</v>
      </c>
      <c r="AE11" s="56" t="s">
        <v>419</v>
      </c>
      <c r="AF11" s="56" t="s">
        <v>419</v>
      </c>
      <c r="AG11" s="57" t="s">
        <v>419</v>
      </c>
      <c r="AH11" s="58" t="s">
        <v>419</v>
      </c>
      <c r="AI11" s="59" t="s">
        <v>419</v>
      </c>
      <c r="AJ11" s="59" t="s">
        <v>419</v>
      </c>
      <c r="AK11" s="59" t="s">
        <v>419</v>
      </c>
      <c r="AL11" s="59" t="s">
        <v>419</v>
      </c>
      <c r="AN11" s="444"/>
      <c r="AO11" s="445"/>
      <c r="AP11" s="445"/>
      <c r="AQ11" s="445"/>
      <c r="AR11" s="445"/>
      <c r="AS11" s="446"/>
      <c r="AT11" s="450"/>
      <c r="AU11" s="450"/>
    </row>
    <row r="12" spans="2:47" ht="15.75">
      <c r="B12" s="430"/>
      <c r="C12" s="430"/>
      <c r="D12" s="431"/>
      <c r="E12" s="435"/>
      <c r="F12" s="436"/>
      <c r="G12" s="436"/>
      <c r="H12" s="436"/>
      <c r="I12" s="437"/>
      <c r="J12" s="55" t="s">
        <v>419</v>
      </c>
      <c r="K12" s="56" t="s">
        <v>419</v>
      </c>
      <c r="L12" s="56" t="s">
        <v>419</v>
      </c>
      <c r="M12" s="56" t="s">
        <v>419</v>
      </c>
      <c r="N12" s="56" t="s">
        <v>419</v>
      </c>
      <c r="O12" s="57" t="s">
        <v>419</v>
      </c>
      <c r="P12" s="55" t="s">
        <v>419</v>
      </c>
      <c r="Q12" s="56" t="s">
        <v>419</v>
      </c>
      <c r="R12" s="56" t="s">
        <v>419</v>
      </c>
      <c r="S12" s="56" t="s">
        <v>419</v>
      </c>
      <c r="T12" s="56" t="s">
        <v>419</v>
      </c>
      <c r="U12" s="57" t="s">
        <v>419</v>
      </c>
      <c r="V12" s="55" t="s">
        <v>419</v>
      </c>
      <c r="W12" s="56" t="s">
        <v>419</v>
      </c>
      <c r="X12" s="56" t="s">
        <v>419</v>
      </c>
      <c r="Y12" s="56" t="s">
        <v>419</v>
      </c>
      <c r="Z12" s="56" t="s">
        <v>419</v>
      </c>
      <c r="AA12" s="57" t="s">
        <v>419</v>
      </c>
      <c r="AB12" s="55" t="s">
        <v>419</v>
      </c>
      <c r="AC12" s="56" t="s">
        <v>419</v>
      </c>
      <c r="AD12" s="56" t="s">
        <v>419</v>
      </c>
      <c r="AE12" s="56" t="s">
        <v>419</v>
      </c>
      <c r="AF12" s="56" t="s">
        <v>419</v>
      </c>
      <c r="AG12" s="57" t="s">
        <v>419</v>
      </c>
      <c r="AH12" s="58" t="s">
        <v>419</v>
      </c>
      <c r="AI12" s="59" t="s">
        <v>419</v>
      </c>
      <c r="AJ12" s="59" t="s">
        <v>419</v>
      </c>
      <c r="AK12" s="59" t="s">
        <v>419</v>
      </c>
      <c r="AL12" s="59" t="s">
        <v>419</v>
      </c>
      <c r="AN12" s="444"/>
      <c r="AO12" s="445"/>
      <c r="AP12" s="445"/>
      <c r="AQ12" s="445"/>
      <c r="AR12" s="445"/>
      <c r="AS12" s="446"/>
      <c r="AT12" s="450"/>
      <c r="AU12" s="450"/>
    </row>
    <row r="13" spans="2:47" ht="15.75">
      <c r="B13" s="430"/>
      <c r="C13" s="430"/>
      <c r="D13" s="431"/>
      <c r="E13" s="435"/>
      <c r="F13" s="436"/>
      <c r="G13" s="436"/>
      <c r="H13" s="436"/>
      <c r="I13" s="437"/>
      <c r="J13" s="55" t="s">
        <v>419</v>
      </c>
      <c r="K13" s="56" t="s">
        <v>419</v>
      </c>
      <c r="L13" s="56" t="s">
        <v>419</v>
      </c>
      <c r="M13" s="56" t="s">
        <v>419</v>
      </c>
      <c r="N13" s="56" t="s">
        <v>419</v>
      </c>
      <c r="O13" s="57" t="s">
        <v>419</v>
      </c>
      <c r="P13" s="55" t="s">
        <v>419</v>
      </c>
      <c r="Q13" s="56" t="s">
        <v>419</v>
      </c>
      <c r="R13" s="56" t="s">
        <v>419</v>
      </c>
      <c r="S13" s="56" t="s">
        <v>419</v>
      </c>
      <c r="T13" s="56" t="s">
        <v>419</v>
      </c>
      <c r="U13" s="57" t="s">
        <v>419</v>
      </c>
      <c r="V13" s="55" t="s">
        <v>419</v>
      </c>
      <c r="W13" s="56" t="s">
        <v>419</v>
      </c>
      <c r="X13" s="56" t="s">
        <v>419</v>
      </c>
      <c r="Y13" s="56" t="s">
        <v>419</v>
      </c>
      <c r="Z13" s="56" t="s">
        <v>419</v>
      </c>
      <c r="AA13" s="57" t="s">
        <v>419</v>
      </c>
      <c r="AB13" s="55" t="s">
        <v>419</v>
      </c>
      <c r="AC13" s="56" t="s">
        <v>419</v>
      </c>
      <c r="AD13" s="56" t="s">
        <v>419</v>
      </c>
      <c r="AE13" s="56" t="s">
        <v>419</v>
      </c>
      <c r="AF13" s="56" t="s">
        <v>419</v>
      </c>
      <c r="AG13" s="57" t="s">
        <v>419</v>
      </c>
      <c r="AH13" s="58" t="s">
        <v>419</v>
      </c>
      <c r="AI13" s="59" t="s">
        <v>419</v>
      </c>
      <c r="AJ13" s="59" t="s">
        <v>419</v>
      </c>
      <c r="AK13" s="59" t="s">
        <v>419</v>
      </c>
      <c r="AL13" s="59" t="s">
        <v>419</v>
      </c>
      <c r="AN13" s="444"/>
      <c r="AO13" s="445"/>
      <c r="AP13" s="445"/>
      <c r="AQ13" s="445"/>
      <c r="AR13" s="445"/>
      <c r="AS13" s="446"/>
      <c r="AT13" s="450"/>
      <c r="AU13" s="450"/>
    </row>
    <row r="14" spans="2:47" ht="5.25" customHeight="1" thickBot="1">
      <c r="B14" s="430"/>
      <c r="C14" s="430"/>
      <c r="D14" s="431"/>
      <c r="E14" s="435"/>
      <c r="F14" s="436"/>
      <c r="G14" s="436"/>
      <c r="H14" s="436"/>
      <c r="I14" s="437"/>
      <c r="J14" s="55" t="s">
        <v>419</v>
      </c>
      <c r="K14" s="56" t="s">
        <v>419</v>
      </c>
      <c r="L14" s="56" t="s">
        <v>419</v>
      </c>
      <c r="M14" s="56" t="s">
        <v>419</v>
      </c>
      <c r="N14" s="56" t="s">
        <v>419</v>
      </c>
      <c r="O14" s="57" t="s">
        <v>419</v>
      </c>
      <c r="P14" s="55" t="s">
        <v>419</v>
      </c>
      <c r="Q14" s="56" t="s">
        <v>419</v>
      </c>
      <c r="R14" s="56" t="s">
        <v>419</v>
      </c>
      <c r="S14" s="56" t="s">
        <v>419</v>
      </c>
      <c r="T14" s="56" t="s">
        <v>419</v>
      </c>
      <c r="U14" s="57" t="s">
        <v>419</v>
      </c>
      <c r="V14" s="55" t="s">
        <v>419</v>
      </c>
      <c r="W14" s="56" t="s">
        <v>419</v>
      </c>
      <c r="X14" s="56" t="s">
        <v>419</v>
      </c>
      <c r="Y14" s="56" t="s">
        <v>419</v>
      </c>
      <c r="Z14" s="56" t="s">
        <v>419</v>
      </c>
      <c r="AA14" s="57" t="s">
        <v>419</v>
      </c>
      <c r="AB14" s="55" t="s">
        <v>419</v>
      </c>
      <c r="AC14" s="56" t="s">
        <v>419</v>
      </c>
      <c r="AD14" s="56" t="s">
        <v>419</v>
      </c>
      <c r="AE14" s="56" t="s">
        <v>419</v>
      </c>
      <c r="AF14" s="56" t="s">
        <v>419</v>
      </c>
      <c r="AG14" s="57" t="s">
        <v>419</v>
      </c>
      <c r="AH14" s="58" t="s">
        <v>419</v>
      </c>
      <c r="AI14" s="59" t="s">
        <v>419</v>
      </c>
      <c r="AJ14" s="59" t="s">
        <v>419</v>
      </c>
      <c r="AK14" s="59" t="s">
        <v>419</v>
      </c>
      <c r="AL14" s="59" t="s">
        <v>419</v>
      </c>
      <c r="AN14" s="444"/>
      <c r="AO14" s="445"/>
      <c r="AP14" s="445"/>
      <c r="AQ14" s="445"/>
      <c r="AR14" s="445"/>
      <c r="AS14" s="446"/>
      <c r="AT14" s="450"/>
      <c r="AU14" s="450"/>
    </row>
    <row r="15" spans="2:47" ht="16.5" hidden="1" thickBot="1">
      <c r="B15" s="430"/>
      <c r="C15" s="430"/>
      <c r="D15" s="431"/>
      <c r="E15" s="435"/>
      <c r="F15" s="436"/>
      <c r="G15" s="436"/>
      <c r="H15" s="436"/>
      <c r="I15" s="437"/>
      <c r="J15" s="55" t="s">
        <v>419</v>
      </c>
      <c r="K15" s="56" t="s">
        <v>419</v>
      </c>
      <c r="L15" s="56" t="s">
        <v>419</v>
      </c>
      <c r="M15" s="56" t="s">
        <v>419</v>
      </c>
      <c r="N15" s="56" t="s">
        <v>419</v>
      </c>
      <c r="O15" s="57" t="s">
        <v>419</v>
      </c>
      <c r="P15" s="55" t="s">
        <v>419</v>
      </c>
      <c r="Q15" s="56" t="s">
        <v>419</v>
      </c>
      <c r="R15" s="56" t="s">
        <v>419</v>
      </c>
      <c r="S15" s="56" t="s">
        <v>419</v>
      </c>
      <c r="T15" s="56" t="s">
        <v>419</v>
      </c>
      <c r="U15" s="57" t="s">
        <v>419</v>
      </c>
      <c r="V15" s="55" t="s">
        <v>419</v>
      </c>
      <c r="W15" s="56" t="s">
        <v>419</v>
      </c>
      <c r="X15" s="56" t="s">
        <v>419</v>
      </c>
      <c r="Y15" s="56" t="s">
        <v>419</v>
      </c>
      <c r="Z15" s="56" t="s">
        <v>419</v>
      </c>
      <c r="AA15" s="57" t="s">
        <v>419</v>
      </c>
      <c r="AB15" s="55" t="s">
        <v>419</v>
      </c>
      <c r="AC15" s="56" t="s">
        <v>419</v>
      </c>
      <c r="AD15" s="56" t="s">
        <v>419</v>
      </c>
      <c r="AE15" s="56" t="s">
        <v>419</v>
      </c>
      <c r="AF15" s="56" t="s">
        <v>419</v>
      </c>
      <c r="AG15" s="57" t="s">
        <v>419</v>
      </c>
      <c r="AH15" s="58" t="s">
        <v>419</v>
      </c>
      <c r="AI15" s="59" t="s">
        <v>419</v>
      </c>
      <c r="AJ15" s="59" t="s">
        <v>419</v>
      </c>
      <c r="AK15" s="59" t="s">
        <v>419</v>
      </c>
      <c r="AL15" s="59" t="s">
        <v>419</v>
      </c>
      <c r="AN15" s="444"/>
      <c r="AO15" s="445"/>
      <c r="AP15" s="445"/>
      <c r="AQ15" s="445"/>
      <c r="AR15" s="445"/>
      <c r="AS15" s="446"/>
      <c r="AT15" s="36"/>
      <c r="AU15" s="36"/>
    </row>
    <row r="16" spans="2:47" ht="16.5" hidden="1" thickBot="1">
      <c r="B16" s="430"/>
      <c r="C16" s="430"/>
      <c r="D16" s="431"/>
      <c r="E16" s="435"/>
      <c r="F16" s="436"/>
      <c r="G16" s="436"/>
      <c r="H16" s="436"/>
      <c r="I16" s="437"/>
      <c r="J16" s="55" t="s">
        <v>419</v>
      </c>
      <c r="K16" s="56" t="s">
        <v>419</v>
      </c>
      <c r="L16" s="56" t="s">
        <v>419</v>
      </c>
      <c r="M16" s="56" t="s">
        <v>419</v>
      </c>
      <c r="N16" s="56" t="s">
        <v>419</v>
      </c>
      <c r="O16" s="57" t="s">
        <v>419</v>
      </c>
      <c r="P16" s="55" t="s">
        <v>419</v>
      </c>
      <c r="Q16" s="56" t="s">
        <v>419</v>
      </c>
      <c r="R16" s="56" t="s">
        <v>419</v>
      </c>
      <c r="S16" s="56" t="s">
        <v>419</v>
      </c>
      <c r="T16" s="56" t="s">
        <v>419</v>
      </c>
      <c r="U16" s="57" t="s">
        <v>419</v>
      </c>
      <c r="V16" s="55" t="s">
        <v>419</v>
      </c>
      <c r="W16" s="56" t="s">
        <v>419</v>
      </c>
      <c r="X16" s="56" t="s">
        <v>419</v>
      </c>
      <c r="Y16" s="56" t="s">
        <v>419</v>
      </c>
      <c r="Z16" s="56" t="s">
        <v>419</v>
      </c>
      <c r="AA16" s="57" t="s">
        <v>419</v>
      </c>
      <c r="AB16" s="55" t="s">
        <v>419</v>
      </c>
      <c r="AC16" s="56" t="s">
        <v>419</v>
      </c>
      <c r="AD16" s="56" t="s">
        <v>419</v>
      </c>
      <c r="AE16" s="56" t="s">
        <v>419</v>
      </c>
      <c r="AF16" s="56" t="s">
        <v>419</v>
      </c>
      <c r="AG16" s="57" t="s">
        <v>419</v>
      </c>
      <c r="AH16" s="58" t="s">
        <v>419</v>
      </c>
      <c r="AI16" s="59" t="s">
        <v>419</v>
      </c>
      <c r="AJ16" s="59" t="s">
        <v>419</v>
      </c>
      <c r="AK16" s="59" t="s">
        <v>419</v>
      </c>
      <c r="AL16" s="59" t="s">
        <v>419</v>
      </c>
      <c r="AN16" s="444"/>
      <c r="AO16" s="445"/>
      <c r="AP16" s="445"/>
      <c r="AQ16" s="445"/>
      <c r="AR16" s="445"/>
      <c r="AS16" s="446"/>
      <c r="AT16" s="36"/>
      <c r="AU16" s="36"/>
    </row>
    <row r="17" spans="2:47" ht="16.5" hidden="1" thickBot="1">
      <c r="B17" s="430"/>
      <c r="C17" s="430"/>
      <c r="D17" s="431"/>
      <c r="E17" s="438"/>
      <c r="F17" s="439"/>
      <c r="G17" s="439"/>
      <c r="H17" s="439"/>
      <c r="I17" s="440"/>
      <c r="J17" s="60" t="s">
        <v>419</v>
      </c>
      <c r="K17" s="61" t="s">
        <v>419</v>
      </c>
      <c r="L17" s="61" t="s">
        <v>419</v>
      </c>
      <c r="M17" s="61" t="s">
        <v>419</v>
      </c>
      <c r="N17" s="61" t="s">
        <v>419</v>
      </c>
      <c r="O17" s="62" t="s">
        <v>419</v>
      </c>
      <c r="P17" s="55" t="s">
        <v>419</v>
      </c>
      <c r="Q17" s="56" t="s">
        <v>419</v>
      </c>
      <c r="R17" s="56" t="s">
        <v>419</v>
      </c>
      <c r="S17" s="56" t="s">
        <v>419</v>
      </c>
      <c r="T17" s="56" t="s">
        <v>419</v>
      </c>
      <c r="U17" s="57" t="s">
        <v>419</v>
      </c>
      <c r="V17" s="60" t="s">
        <v>419</v>
      </c>
      <c r="W17" s="61" t="s">
        <v>419</v>
      </c>
      <c r="X17" s="61" t="s">
        <v>419</v>
      </c>
      <c r="Y17" s="61" t="s">
        <v>419</v>
      </c>
      <c r="Z17" s="61" t="s">
        <v>419</v>
      </c>
      <c r="AA17" s="62" t="s">
        <v>419</v>
      </c>
      <c r="AB17" s="55" t="s">
        <v>419</v>
      </c>
      <c r="AC17" s="56" t="s">
        <v>419</v>
      </c>
      <c r="AD17" s="56" t="s">
        <v>419</v>
      </c>
      <c r="AE17" s="56" t="s">
        <v>419</v>
      </c>
      <c r="AF17" s="56" t="s">
        <v>419</v>
      </c>
      <c r="AG17" s="57" t="s">
        <v>419</v>
      </c>
      <c r="AH17" s="63" t="s">
        <v>419</v>
      </c>
      <c r="AI17" s="64" t="s">
        <v>419</v>
      </c>
      <c r="AJ17" s="64" t="s">
        <v>419</v>
      </c>
      <c r="AK17" s="64" t="s">
        <v>419</v>
      </c>
      <c r="AL17" s="64" t="s">
        <v>419</v>
      </c>
      <c r="AN17" s="447"/>
      <c r="AO17" s="448"/>
      <c r="AP17" s="448"/>
      <c r="AQ17" s="448"/>
      <c r="AR17" s="448"/>
      <c r="AS17" s="449"/>
      <c r="AT17" s="36"/>
      <c r="AU17" s="36"/>
    </row>
    <row r="18" spans="2:47" ht="15.75" customHeight="1">
      <c r="B18" s="430"/>
      <c r="C18" s="430"/>
      <c r="D18" s="431"/>
      <c r="E18" s="432" t="s">
        <v>422</v>
      </c>
      <c r="F18" s="433"/>
      <c r="G18" s="433"/>
      <c r="H18" s="433"/>
      <c r="I18" s="433"/>
      <c r="J18" s="195" t="s">
        <v>419</v>
      </c>
      <c r="K18" s="196" t="s">
        <v>419</v>
      </c>
      <c r="L18" s="196" t="s">
        <v>419</v>
      </c>
      <c r="M18" s="196" t="s">
        <v>419</v>
      </c>
      <c r="N18" s="196" t="s">
        <v>419</v>
      </c>
      <c r="O18" s="197" t="s">
        <v>419</v>
      </c>
      <c r="P18" s="195" t="s">
        <v>419</v>
      </c>
      <c r="Q18" s="196" t="s">
        <v>419</v>
      </c>
      <c r="R18" s="65" t="s">
        <v>419</v>
      </c>
      <c r="S18" s="65" t="s">
        <v>419</v>
      </c>
      <c r="T18" s="65" t="s">
        <v>419</v>
      </c>
      <c r="U18" s="66" t="s">
        <v>419</v>
      </c>
      <c r="V18" s="50" t="s">
        <v>419</v>
      </c>
      <c r="W18" s="51" t="s">
        <v>419</v>
      </c>
      <c r="X18" s="51" t="s">
        <v>419</v>
      </c>
      <c r="Y18" s="51" t="s">
        <v>419</v>
      </c>
      <c r="Z18" s="51" t="s">
        <v>419</v>
      </c>
      <c r="AA18" s="52" t="s">
        <v>419</v>
      </c>
      <c r="AB18" s="50" t="s">
        <v>419</v>
      </c>
      <c r="AC18" s="51" t="s">
        <v>419</v>
      </c>
      <c r="AD18" s="51" t="s">
        <v>419</v>
      </c>
      <c r="AE18" s="51" t="s">
        <v>419</v>
      </c>
      <c r="AF18" s="51" t="s">
        <v>419</v>
      </c>
      <c r="AG18" s="52" t="s">
        <v>419</v>
      </c>
      <c r="AH18" s="53" t="s">
        <v>419</v>
      </c>
      <c r="AI18" s="54" t="s">
        <v>419</v>
      </c>
      <c r="AJ18" s="54" t="s">
        <v>419</v>
      </c>
      <c r="AK18" s="54" t="s">
        <v>419</v>
      </c>
      <c r="AL18" s="54" t="s">
        <v>419</v>
      </c>
      <c r="AN18" s="452" t="s">
        <v>423</v>
      </c>
      <c r="AO18" s="453"/>
      <c r="AP18" s="453"/>
      <c r="AQ18" s="453"/>
      <c r="AR18" s="453"/>
      <c r="AS18" s="453"/>
      <c r="AT18" s="458" t="s">
        <v>424</v>
      </c>
      <c r="AU18" s="459"/>
    </row>
    <row r="19" spans="2:47" ht="15.75" customHeight="1">
      <c r="B19" s="430"/>
      <c r="C19" s="430"/>
      <c r="D19" s="431"/>
      <c r="E19" s="451"/>
      <c r="F19" s="436"/>
      <c r="G19" s="436"/>
      <c r="H19" s="436"/>
      <c r="I19" s="436"/>
      <c r="J19" s="198" t="s">
        <v>419</v>
      </c>
      <c r="K19" s="199" t="s">
        <v>419</v>
      </c>
      <c r="L19" s="199" t="s">
        <v>419</v>
      </c>
      <c r="M19" s="199" t="s">
        <v>419</v>
      </c>
      <c r="N19" s="199" t="s">
        <v>419</v>
      </c>
      <c r="O19" s="200" t="s">
        <v>419</v>
      </c>
      <c r="P19" s="198" t="s">
        <v>419</v>
      </c>
      <c r="Q19" s="199" t="s">
        <v>419</v>
      </c>
      <c r="R19" s="68" t="s">
        <v>419</v>
      </c>
      <c r="S19" s="68" t="s">
        <v>419</v>
      </c>
      <c r="T19" s="68" t="s">
        <v>419</v>
      </c>
      <c r="U19" s="69" t="s">
        <v>419</v>
      </c>
      <c r="V19" s="55" t="s">
        <v>419</v>
      </c>
      <c r="W19" s="56" t="s">
        <v>419</v>
      </c>
      <c r="X19" s="56" t="s">
        <v>419</v>
      </c>
      <c r="Y19" s="56" t="s">
        <v>419</v>
      </c>
      <c r="Z19" s="56" t="s">
        <v>419</v>
      </c>
      <c r="AA19" s="57" t="s">
        <v>419</v>
      </c>
      <c r="AB19" s="55" t="s">
        <v>419</v>
      </c>
      <c r="AC19" s="56" t="s">
        <v>419</v>
      </c>
      <c r="AD19" s="56" t="s">
        <v>419</v>
      </c>
      <c r="AE19" s="56" t="s">
        <v>419</v>
      </c>
      <c r="AF19" s="56" t="s">
        <v>419</v>
      </c>
      <c r="AG19" s="57" t="s">
        <v>419</v>
      </c>
      <c r="AH19" s="58" t="s">
        <v>419</v>
      </c>
      <c r="AI19" s="59" t="s">
        <v>419</v>
      </c>
      <c r="AJ19" s="59" t="s">
        <v>419</v>
      </c>
      <c r="AK19" s="59" t="s">
        <v>419</v>
      </c>
      <c r="AL19" s="59" t="s">
        <v>419</v>
      </c>
      <c r="AN19" s="454"/>
      <c r="AO19" s="455"/>
      <c r="AP19" s="455"/>
      <c r="AQ19" s="455"/>
      <c r="AR19" s="455"/>
      <c r="AS19" s="455"/>
      <c r="AT19" s="460"/>
      <c r="AU19" s="461"/>
    </row>
    <row r="20" spans="2:47" ht="15.75" customHeight="1">
      <c r="B20" s="430"/>
      <c r="C20" s="430"/>
      <c r="D20" s="431"/>
      <c r="E20" s="435"/>
      <c r="F20" s="436"/>
      <c r="G20" s="436"/>
      <c r="H20" s="436"/>
      <c r="I20" s="436"/>
      <c r="J20" s="198" t="s">
        <v>419</v>
      </c>
      <c r="K20" s="199" t="s">
        <v>419</v>
      </c>
      <c r="L20" s="199" t="s">
        <v>419</v>
      </c>
      <c r="M20" s="199" t="s">
        <v>419</v>
      </c>
      <c r="N20" s="199" t="s">
        <v>419</v>
      </c>
      <c r="O20" s="200" t="s">
        <v>419</v>
      </c>
      <c r="P20" s="198" t="s">
        <v>419</v>
      </c>
      <c r="Q20" s="199" t="s">
        <v>419</v>
      </c>
      <c r="R20" s="68" t="s">
        <v>419</v>
      </c>
      <c r="S20" s="68" t="s">
        <v>419</v>
      </c>
      <c r="T20" s="68" t="s">
        <v>419</v>
      </c>
      <c r="U20" s="69" t="s">
        <v>419</v>
      </c>
      <c r="V20" s="55" t="s">
        <v>419</v>
      </c>
      <c r="W20" s="56" t="s">
        <v>419</v>
      </c>
      <c r="X20" s="56" t="s">
        <v>419</v>
      </c>
      <c r="Y20" s="56" t="s">
        <v>419</v>
      </c>
      <c r="Z20" s="56" t="s">
        <v>419</v>
      </c>
      <c r="AA20" s="57" t="s">
        <v>419</v>
      </c>
      <c r="AB20" s="55" t="s">
        <v>419</v>
      </c>
      <c r="AC20" s="56" t="s">
        <v>419</v>
      </c>
      <c r="AD20" s="56" t="s">
        <v>419</v>
      </c>
      <c r="AE20" s="56" t="s">
        <v>419</v>
      </c>
      <c r="AF20" s="56" t="s">
        <v>419</v>
      </c>
      <c r="AG20" s="57" t="s">
        <v>419</v>
      </c>
      <c r="AH20" s="58" t="s">
        <v>419</v>
      </c>
      <c r="AI20" s="59" t="s">
        <v>419</v>
      </c>
      <c r="AJ20" s="59" t="s">
        <v>419</v>
      </c>
      <c r="AK20" s="59" t="s">
        <v>419</v>
      </c>
      <c r="AL20" s="59" t="s">
        <v>419</v>
      </c>
      <c r="AN20" s="454"/>
      <c r="AO20" s="455"/>
      <c r="AP20" s="455"/>
      <c r="AQ20" s="455"/>
      <c r="AR20" s="455"/>
      <c r="AS20" s="455"/>
      <c r="AT20" s="460"/>
      <c r="AU20" s="461"/>
    </row>
    <row r="21" spans="2:47" ht="15.75" customHeight="1">
      <c r="B21" s="430"/>
      <c r="C21" s="430"/>
      <c r="D21" s="431"/>
      <c r="E21" s="435"/>
      <c r="F21" s="436"/>
      <c r="G21" s="436"/>
      <c r="H21" s="436"/>
      <c r="I21" s="436"/>
      <c r="J21" s="198" t="s">
        <v>419</v>
      </c>
      <c r="K21" s="199" t="s">
        <v>419</v>
      </c>
      <c r="L21" s="199" t="s">
        <v>419</v>
      </c>
      <c r="M21" s="199" t="s">
        <v>419</v>
      </c>
      <c r="N21" s="199" t="s">
        <v>419</v>
      </c>
      <c r="O21" s="200" t="s">
        <v>419</v>
      </c>
      <c r="P21" s="198" t="s">
        <v>419</v>
      </c>
      <c r="Q21" s="199" t="s">
        <v>419</v>
      </c>
      <c r="R21" s="68" t="s">
        <v>419</v>
      </c>
      <c r="S21" s="68" t="s">
        <v>419</v>
      </c>
      <c r="T21" s="68" t="s">
        <v>419</v>
      </c>
      <c r="U21" s="69" t="s">
        <v>419</v>
      </c>
      <c r="V21" s="55" t="s">
        <v>419</v>
      </c>
      <c r="W21" s="56" t="s">
        <v>419</v>
      </c>
      <c r="X21" s="56" t="s">
        <v>419</v>
      </c>
      <c r="Y21" s="56" t="s">
        <v>419</v>
      </c>
      <c r="Z21" s="56" t="s">
        <v>419</v>
      </c>
      <c r="AA21" s="57" t="s">
        <v>419</v>
      </c>
      <c r="AB21" s="55" t="s">
        <v>419</v>
      </c>
      <c r="AC21" s="56" t="s">
        <v>419</v>
      </c>
      <c r="AD21" s="56" t="s">
        <v>419</v>
      </c>
      <c r="AE21" s="56" t="s">
        <v>419</v>
      </c>
      <c r="AF21" s="56" t="s">
        <v>419</v>
      </c>
      <c r="AG21" s="57" t="s">
        <v>419</v>
      </c>
      <c r="AH21" s="58" t="s">
        <v>419</v>
      </c>
      <c r="AI21" s="59" t="s">
        <v>419</v>
      </c>
      <c r="AJ21" s="59" t="s">
        <v>419</v>
      </c>
      <c r="AK21" s="59" t="s">
        <v>419</v>
      </c>
      <c r="AL21" s="59" t="s">
        <v>419</v>
      </c>
      <c r="AN21" s="454"/>
      <c r="AO21" s="455"/>
      <c r="AP21" s="455"/>
      <c r="AQ21" s="455"/>
      <c r="AR21" s="455"/>
      <c r="AS21" s="455"/>
      <c r="AT21" s="460"/>
      <c r="AU21" s="461"/>
    </row>
    <row r="22" spans="2:47" ht="15.75" customHeight="1">
      <c r="B22" s="430"/>
      <c r="C22" s="430"/>
      <c r="D22" s="431"/>
      <c r="E22" s="435"/>
      <c r="F22" s="436"/>
      <c r="G22" s="436"/>
      <c r="H22" s="436"/>
      <c r="I22" s="436"/>
      <c r="J22" s="198" t="s">
        <v>419</v>
      </c>
      <c r="K22" s="199" t="s">
        <v>419</v>
      </c>
      <c r="L22" s="199" t="s">
        <v>419</v>
      </c>
      <c r="M22" s="199" t="s">
        <v>419</v>
      </c>
      <c r="N22" s="199" t="s">
        <v>419</v>
      </c>
      <c r="O22" s="200" t="s">
        <v>419</v>
      </c>
      <c r="P22" s="198" t="s">
        <v>419</v>
      </c>
      <c r="Q22" s="199" t="s">
        <v>419</v>
      </c>
      <c r="R22" s="68" t="s">
        <v>419</v>
      </c>
      <c r="S22" s="68" t="s">
        <v>419</v>
      </c>
      <c r="T22" s="68" t="s">
        <v>419</v>
      </c>
      <c r="U22" s="69" t="s">
        <v>419</v>
      </c>
      <c r="V22" s="55" t="s">
        <v>419</v>
      </c>
      <c r="W22" s="56" t="s">
        <v>419</v>
      </c>
      <c r="X22" s="56" t="s">
        <v>419</v>
      </c>
      <c r="Y22" s="56" t="s">
        <v>419</v>
      </c>
      <c r="Z22" s="56" t="s">
        <v>419</v>
      </c>
      <c r="AA22" s="57" t="s">
        <v>419</v>
      </c>
      <c r="AB22" s="55" t="s">
        <v>419</v>
      </c>
      <c r="AC22" s="56" t="s">
        <v>419</v>
      </c>
      <c r="AD22" s="56" t="s">
        <v>419</v>
      </c>
      <c r="AE22" s="56" t="s">
        <v>419</v>
      </c>
      <c r="AF22" s="56" t="s">
        <v>419</v>
      </c>
      <c r="AG22" s="57" t="s">
        <v>419</v>
      </c>
      <c r="AH22" s="58" t="s">
        <v>419</v>
      </c>
      <c r="AI22" s="59" t="s">
        <v>419</v>
      </c>
      <c r="AJ22" s="59" t="s">
        <v>419</v>
      </c>
      <c r="AK22" s="59" t="s">
        <v>419</v>
      </c>
      <c r="AL22" s="59" t="s">
        <v>419</v>
      </c>
      <c r="AN22" s="454"/>
      <c r="AO22" s="455"/>
      <c r="AP22" s="455"/>
      <c r="AQ22" s="455"/>
      <c r="AR22" s="455"/>
      <c r="AS22" s="455"/>
      <c r="AT22" s="460"/>
      <c r="AU22" s="461"/>
    </row>
    <row r="23" spans="2:47" ht="0.75" customHeight="1">
      <c r="B23" s="430"/>
      <c r="C23" s="430"/>
      <c r="D23" s="431"/>
      <c r="E23" s="435"/>
      <c r="F23" s="436"/>
      <c r="G23" s="436"/>
      <c r="H23" s="436"/>
      <c r="I23" s="436"/>
      <c r="J23" s="198" t="s">
        <v>419</v>
      </c>
      <c r="K23" s="199" t="s">
        <v>419</v>
      </c>
      <c r="L23" s="199" t="s">
        <v>419</v>
      </c>
      <c r="M23" s="199" t="s">
        <v>419</v>
      </c>
      <c r="N23" s="199" t="s">
        <v>419</v>
      </c>
      <c r="O23" s="200" t="s">
        <v>419</v>
      </c>
      <c r="P23" s="198" t="s">
        <v>419</v>
      </c>
      <c r="Q23" s="199" t="s">
        <v>419</v>
      </c>
      <c r="R23" s="68" t="s">
        <v>419</v>
      </c>
      <c r="S23" s="68" t="s">
        <v>419</v>
      </c>
      <c r="T23" s="68" t="s">
        <v>419</v>
      </c>
      <c r="U23" s="69" t="s">
        <v>419</v>
      </c>
      <c r="V23" s="55" t="s">
        <v>419</v>
      </c>
      <c r="W23" s="56" t="s">
        <v>419</v>
      </c>
      <c r="X23" s="56" t="s">
        <v>419</v>
      </c>
      <c r="Y23" s="56" t="s">
        <v>419</v>
      </c>
      <c r="Z23" s="56" t="s">
        <v>419</v>
      </c>
      <c r="AA23" s="57" t="s">
        <v>419</v>
      </c>
      <c r="AB23" s="55" t="s">
        <v>419</v>
      </c>
      <c r="AC23" s="56" t="s">
        <v>419</v>
      </c>
      <c r="AD23" s="56" t="s">
        <v>419</v>
      </c>
      <c r="AE23" s="56" t="s">
        <v>419</v>
      </c>
      <c r="AF23" s="56" t="s">
        <v>419</v>
      </c>
      <c r="AG23" s="57" t="s">
        <v>419</v>
      </c>
      <c r="AH23" s="58" t="s">
        <v>419</v>
      </c>
      <c r="AI23" s="59" t="s">
        <v>419</v>
      </c>
      <c r="AJ23" s="59" t="s">
        <v>419</v>
      </c>
      <c r="AK23" s="59" t="s">
        <v>419</v>
      </c>
      <c r="AL23" s="59" t="s">
        <v>419</v>
      </c>
      <c r="AN23" s="454"/>
      <c r="AO23" s="455"/>
      <c r="AP23" s="455"/>
      <c r="AQ23" s="455"/>
      <c r="AR23" s="455"/>
      <c r="AS23" s="455"/>
      <c r="AT23" s="460"/>
      <c r="AU23" s="461"/>
    </row>
    <row r="24" spans="2:47" ht="15.75" hidden="1" customHeight="1">
      <c r="B24" s="430"/>
      <c r="C24" s="430"/>
      <c r="D24" s="431"/>
      <c r="E24" s="435"/>
      <c r="F24" s="436"/>
      <c r="G24" s="436"/>
      <c r="H24" s="436"/>
      <c r="I24" s="436"/>
      <c r="J24" s="198" t="s">
        <v>419</v>
      </c>
      <c r="K24" s="199" t="s">
        <v>419</v>
      </c>
      <c r="L24" s="199" t="s">
        <v>419</v>
      </c>
      <c r="M24" s="199" t="s">
        <v>419</v>
      </c>
      <c r="N24" s="199" t="s">
        <v>419</v>
      </c>
      <c r="O24" s="200" t="s">
        <v>419</v>
      </c>
      <c r="P24" s="198" t="s">
        <v>419</v>
      </c>
      <c r="Q24" s="199" t="s">
        <v>419</v>
      </c>
      <c r="R24" s="68" t="s">
        <v>419</v>
      </c>
      <c r="S24" s="68" t="s">
        <v>419</v>
      </c>
      <c r="T24" s="68" t="s">
        <v>419</v>
      </c>
      <c r="U24" s="69" t="s">
        <v>419</v>
      </c>
      <c r="V24" s="55" t="s">
        <v>419</v>
      </c>
      <c r="W24" s="56" t="s">
        <v>419</v>
      </c>
      <c r="X24" s="56" t="s">
        <v>419</v>
      </c>
      <c r="Y24" s="56" t="s">
        <v>419</v>
      </c>
      <c r="Z24" s="56" t="s">
        <v>419</v>
      </c>
      <c r="AA24" s="57" t="s">
        <v>419</v>
      </c>
      <c r="AB24" s="55" t="s">
        <v>419</v>
      </c>
      <c r="AC24" s="56" t="s">
        <v>419</v>
      </c>
      <c r="AD24" s="56" t="s">
        <v>419</v>
      </c>
      <c r="AE24" s="56" t="s">
        <v>419</v>
      </c>
      <c r="AF24" s="56" t="s">
        <v>419</v>
      </c>
      <c r="AG24" s="57" t="s">
        <v>419</v>
      </c>
      <c r="AH24" s="58" t="s">
        <v>419</v>
      </c>
      <c r="AI24" s="59" t="s">
        <v>419</v>
      </c>
      <c r="AJ24" s="59" t="s">
        <v>419</v>
      </c>
      <c r="AK24" s="59" t="s">
        <v>419</v>
      </c>
      <c r="AL24" s="59" t="s">
        <v>419</v>
      </c>
      <c r="AN24" s="454"/>
      <c r="AO24" s="455"/>
      <c r="AP24" s="455"/>
      <c r="AQ24" s="455"/>
      <c r="AR24" s="455"/>
      <c r="AS24" s="455"/>
      <c r="AT24" s="460"/>
      <c r="AU24" s="461"/>
    </row>
    <row r="25" spans="2:47" ht="15.75" hidden="1" customHeight="1" thickBot="1">
      <c r="B25" s="430"/>
      <c r="C25" s="430"/>
      <c r="D25" s="431"/>
      <c r="E25" s="435"/>
      <c r="F25" s="436"/>
      <c r="G25" s="436"/>
      <c r="H25" s="436"/>
      <c r="I25" s="436"/>
      <c r="J25" s="198" t="s">
        <v>419</v>
      </c>
      <c r="K25" s="199" t="s">
        <v>419</v>
      </c>
      <c r="L25" s="199" t="s">
        <v>419</v>
      </c>
      <c r="M25" s="199" t="s">
        <v>419</v>
      </c>
      <c r="N25" s="199" t="s">
        <v>419</v>
      </c>
      <c r="O25" s="200" t="s">
        <v>419</v>
      </c>
      <c r="P25" s="198" t="s">
        <v>419</v>
      </c>
      <c r="Q25" s="199" t="s">
        <v>419</v>
      </c>
      <c r="R25" s="68" t="s">
        <v>419</v>
      </c>
      <c r="S25" s="68" t="s">
        <v>419</v>
      </c>
      <c r="T25" s="68" t="s">
        <v>419</v>
      </c>
      <c r="U25" s="69" t="s">
        <v>419</v>
      </c>
      <c r="V25" s="55" t="s">
        <v>419</v>
      </c>
      <c r="W25" s="56" t="s">
        <v>419</v>
      </c>
      <c r="X25" s="56" t="s">
        <v>419</v>
      </c>
      <c r="Y25" s="56" t="s">
        <v>419</v>
      </c>
      <c r="Z25" s="56" t="s">
        <v>419</v>
      </c>
      <c r="AA25" s="57" t="s">
        <v>419</v>
      </c>
      <c r="AB25" s="55" t="s">
        <v>419</v>
      </c>
      <c r="AC25" s="56" t="s">
        <v>419</v>
      </c>
      <c r="AD25" s="56" t="s">
        <v>419</v>
      </c>
      <c r="AE25" s="56" t="s">
        <v>419</v>
      </c>
      <c r="AF25" s="56" t="s">
        <v>419</v>
      </c>
      <c r="AG25" s="57" t="s">
        <v>419</v>
      </c>
      <c r="AH25" s="58" t="s">
        <v>419</v>
      </c>
      <c r="AI25" s="59" t="s">
        <v>419</v>
      </c>
      <c r="AJ25" s="59" t="s">
        <v>419</v>
      </c>
      <c r="AK25" s="59" t="s">
        <v>419</v>
      </c>
      <c r="AL25" s="59" t="s">
        <v>419</v>
      </c>
      <c r="AN25" s="454"/>
      <c r="AO25" s="455"/>
      <c r="AP25" s="455"/>
      <c r="AQ25" s="455"/>
      <c r="AR25" s="455"/>
      <c r="AS25" s="455"/>
      <c r="AT25" s="460"/>
      <c r="AU25" s="461"/>
    </row>
    <row r="26" spans="2:47" ht="15.75" hidden="1" customHeight="1" thickBot="1">
      <c r="B26" s="430"/>
      <c r="C26" s="430"/>
      <c r="D26" s="431"/>
      <c r="E26" s="435"/>
      <c r="F26" s="436"/>
      <c r="G26" s="436"/>
      <c r="H26" s="436"/>
      <c r="I26" s="436"/>
      <c r="J26" s="198" t="s">
        <v>419</v>
      </c>
      <c r="K26" s="199" t="s">
        <v>419</v>
      </c>
      <c r="L26" s="199" t="s">
        <v>419</v>
      </c>
      <c r="M26" s="199" t="s">
        <v>419</v>
      </c>
      <c r="N26" s="199" t="s">
        <v>419</v>
      </c>
      <c r="O26" s="200" t="s">
        <v>419</v>
      </c>
      <c r="P26" s="198" t="s">
        <v>419</v>
      </c>
      <c r="Q26" s="199" t="s">
        <v>419</v>
      </c>
      <c r="R26" s="68" t="s">
        <v>419</v>
      </c>
      <c r="S26" s="68" t="s">
        <v>419</v>
      </c>
      <c r="T26" s="68" t="s">
        <v>419</v>
      </c>
      <c r="U26" s="69" t="s">
        <v>419</v>
      </c>
      <c r="V26" s="55" t="s">
        <v>419</v>
      </c>
      <c r="W26" s="56" t="s">
        <v>419</v>
      </c>
      <c r="X26" s="56" t="s">
        <v>419</v>
      </c>
      <c r="Y26" s="56" t="s">
        <v>419</v>
      </c>
      <c r="Z26" s="56" t="s">
        <v>419</v>
      </c>
      <c r="AA26" s="57" t="s">
        <v>419</v>
      </c>
      <c r="AB26" s="55" t="s">
        <v>419</v>
      </c>
      <c r="AC26" s="56" t="s">
        <v>419</v>
      </c>
      <c r="AD26" s="56" t="s">
        <v>419</v>
      </c>
      <c r="AE26" s="56" t="s">
        <v>419</v>
      </c>
      <c r="AF26" s="56" t="s">
        <v>419</v>
      </c>
      <c r="AG26" s="57" t="s">
        <v>419</v>
      </c>
      <c r="AH26" s="58" t="s">
        <v>419</v>
      </c>
      <c r="AI26" s="59" t="s">
        <v>419</v>
      </c>
      <c r="AJ26" s="59" t="s">
        <v>419</v>
      </c>
      <c r="AK26" s="59" t="s">
        <v>419</v>
      </c>
      <c r="AL26" s="59" t="s">
        <v>419</v>
      </c>
      <c r="AN26" s="454"/>
      <c r="AO26" s="455"/>
      <c r="AP26" s="455"/>
      <c r="AQ26" s="455"/>
      <c r="AR26" s="455"/>
      <c r="AS26" s="455"/>
      <c r="AT26" s="460"/>
      <c r="AU26" s="461"/>
    </row>
    <row r="27" spans="2:47" ht="21" customHeight="1" thickBot="1">
      <c r="B27" s="430"/>
      <c r="C27" s="430"/>
      <c r="D27" s="431"/>
      <c r="E27" s="438"/>
      <c r="F27" s="439"/>
      <c r="G27" s="439"/>
      <c r="H27" s="439"/>
      <c r="I27" s="439"/>
      <c r="J27" s="201" t="s">
        <v>419</v>
      </c>
      <c r="K27" s="202" t="s">
        <v>419</v>
      </c>
      <c r="L27" s="202" t="s">
        <v>419</v>
      </c>
      <c r="M27" s="202" t="s">
        <v>419</v>
      </c>
      <c r="N27" s="202" t="s">
        <v>419</v>
      </c>
      <c r="O27" s="203" t="s">
        <v>419</v>
      </c>
      <c r="P27" s="201" t="s">
        <v>419</v>
      </c>
      <c r="Q27" s="202" t="s">
        <v>419</v>
      </c>
      <c r="R27" s="71" t="s">
        <v>419</v>
      </c>
      <c r="S27" s="71" t="s">
        <v>419</v>
      </c>
      <c r="T27" s="71" t="s">
        <v>419</v>
      </c>
      <c r="U27" s="72" t="s">
        <v>419</v>
      </c>
      <c r="V27" s="60" t="s">
        <v>419</v>
      </c>
      <c r="W27" s="61" t="s">
        <v>419</v>
      </c>
      <c r="X27" s="61" t="s">
        <v>419</v>
      </c>
      <c r="Y27" s="61" t="s">
        <v>419</v>
      </c>
      <c r="Z27" s="61" t="s">
        <v>419</v>
      </c>
      <c r="AA27" s="62" t="s">
        <v>419</v>
      </c>
      <c r="AB27" s="60" t="s">
        <v>419</v>
      </c>
      <c r="AC27" s="61" t="s">
        <v>419</v>
      </c>
      <c r="AD27" s="61" t="s">
        <v>419</v>
      </c>
      <c r="AE27" s="61" t="s">
        <v>419</v>
      </c>
      <c r="AF27" s="61" t="s">
        <v>419</v>
      </c>
      <c r="AG27" s="62" t="s">
        <v>419</v>
      </c>
      <c r="AH27" s="63" t="s">
        <v>419</v>
      </c>
      <c r="AI27" s="64" t="s">
        <v>419</v>
      </c>
      <c r="AJ27" s="64" t="s">
        <v>419</v>
      </c>
      <c r="AK27" s="64" t="s">
        <v>419</v>
      </c>
      <c r="AL27" s="64" t="s">
        <v>419</v>
      </c>
      <c r="AN27" s="456"/>
      <c r="AO27" s="457"/>
      <c r="AP27" s="457"/>
      <c r="AQ27" s="457"/>
      <c r="AR27" s="457"/>
      <c r="AS27" s="457"/>
      <c r="AT27" s="462"/>
      <c r="AU27" s="463"/>
    </row>
    <row r="28" spans="2:47" ht="15.75" customHeight="1">
      <c r="B28" s="430"/>
      <c r="C28" s="430"/>
      <c r="D28" s="431"/>
      <c r="E28" s="432" t="s">
        <v>425</v>
      </c>
      <c r="F28" s="433"/>
      <c r="G28" s="433"/>
      <c r="H28" s="433"/>
      <c r="I28" s="434"/>
      <c r="J28" s="195" t="s">
        <v>419</v>
      </c>
      <c r="K28" s="196" t="s">
        <v>419</v>
      </c>
      <c r="L28" s="196" t="s">
        <v>419</v>
      </c>
      <c r="M28" s="196" t="s">
        <v>419</v>
      </c>
      <c r="N28" s="196" t="s">
        <v>419</v>
      </c>
      <c r="O28" s="197" t="s">
        <v>419</v>
      </c>
      <c r="P28" s="195" t="s">
        <v>419</v>
      </c>
      <c r="Q28" s="196" t="s">
        <v>419</v>
      </c>
      <c r="R28" s="196" t="s">
        <v>419</v>
      </c>
      <c r="S28" s="196" t="s">
        <v>419</v>
      </c>
      <c r="T28" s="196" t="s">
        <v>419</v>
      </c>
      <c r="U28" s="197" t="s">
        <v>419</v>
      </c>
      <c r="V28" s="195" t="s">
        <v>419</v>
      </c>
      <c r="W28" s="196" t="s">
        <v>419</v>
      </c>
      <c r="X28" s="65" t="s">
        <v>419</v>
      </c>
      <c r="Y28" s="65" t="s">
        <v>419</v>
      </c>
      <c r="Z28" s="65" t="s">
        <v>419</v>
      </c>
      <c r="AA28" s="66" t="s">
        <v>419</v>
      </c>
      <c r="AB28" s="50" t="s">
        <v>419</v>
      </c>
      <c r="AC28" s="51" t="s">
        <v>419</v>
      </c>
      <c r="AD28" s="51" t="s">
        <v>419</v>
      </c>
      <c r="AE28" s="51" t="s">
        <v>419</v>
      </c>
      <c r="AF28" s="51" t="s">
        <v>419</v>
      </c>
      <c r="AG28" s="52" t="s">
        <v>419</v>
      </c>
      <c r="AH28" s="53" t="s">
        <v>419</v>
      </c>
      <c r="AI28" s="54" t="s">
        <v>419</v>
      </c>
      <c r="AJ28" s="54" t="s">
        <v>419</v>
      </c>
      <c r="AK28" s="54" t="s">
        <v>419</v>
      </c>
      <c r="AL28" s="54" t="s">
        <v>419</v>
      </c>
      <c r="AN28" s="464" t="s">
        <v>347</v>
      </c>
      <c r="AO28" s="465"/>
      <c r="AP28" s="465"/>
      <c r="AQ28" s="465"/>
      <c r="AR28" s="465"/>
      <c r="AS28" s="465"/>
      <c r="AT28" s="450" t="s">
        <v>426</v>
      </c>
      <c r="AU28" s="450"/>
    </row>
    <row r="29" spans="2:47" ht="15.75">
      <c r="B29" s="430"/>
      <c r="C29" s="430"/>
      <c r="D29" s="431"/>
      <c r="E29" s="451"/>
      <c r="F29" s="436"/>
      <c r="G29" s="436"/>
      <c r="H29" s="436"/>
      <c r="I29" s="437"/>
      <c r="J29" s="198" t="s">
        <v>419</v>
      </c>
      <c r="K29" s="199" t="s">
        <v>419</v>
      </c>
      <c r="L29" s="199" t="s">
        <v>419</v>
      </c>
      <c r="M29" s="199" t="s">
        <v>419</v>
      </c>
      <c r="N29" s="199" t="s">
        <v>419</v>
      </c>
      <c r="O29" s="200" t="s">
        <v>419</v>
      </c>
      <c r="P29" s="198" t="s">
        <v>419</v>
      </c>
      <c r="Q29" s="199" t="s">
        <v>419</v>
      </c>
      <c r="R29" s="199" t="s">
        <v>419</v>
      </c>
      <c r="S29" s="199" t="s">
        <v>419</v>
      </c>
      <c r="T29" s="199" t="s">
        <v>419</v>
      </c>
      <c r="U29" s="200" t="s">
        <v>419</v>
      </c>
      <c r="V29" s="198" t="s">
        <v>419</v>
      </c>
      <c r="W29" s="199" t="s">
        <v>419</v>
      </c>
      <c r="X29" s="68" t="s">
        <v>419</v>
      </c>
      <c r="Y29" s="68" t="s">
        <v>419</v>
      </c>
      <c r="Z29" s="68" t="s">
        <v>419</v>
      </c>
      <c r="AA29" s="69" t="s">
        <v>419</v>
      </c>
      <c r="AB29" s="55" t="s">
        <v>419</v>
      </c>
      <c r="AC29" s="56" t="s">
        <v>419</v>
      </c>
      <c r="AD29" s="56" t="s">
        <v>419</v>
      </c>
      <c r="AE29" s="56" t="s">
        <v>419</v>
      </c>
      <c r="AF29" s="56" t="s">
        <v>419</v>
      </c>
      <c r="AG29" s="57" t="s">
        <v>419</v>
      </c>
      <c r="AH29" s="58" t="s">
        <v>419</v>
      </c>
      <c r="AI29" s="59" t="s">
        <v>419</v>
      </c>
      <c r="AJ29" s="59" t="s">
        <v>419</v>
      </c>
      <c r="AK29" s="59" t="s">
        <v>419</v>
      </c>
      <c r="AL29" s="59" t="s">
        <v>419</v>
      </c>
      <c r="AN29" s="466"/>
      <c r="AO29" s="467"/>
      <c r="AP29" s="467"/>
      <c r="AQ29" s="467"/>
      <c r="AR29" s="467"/>
      <c r="AS29" s="467"/>
      <c r="AT29" s="450"/>
      <c r="AU29" s="450"/>
    </row>
    <row r="30" spans="2:47" ht="15.75">
      <c r="B30" s="430"/>
      <c r="C30" s="430"/>
      <c r="D30" s="431"/>
      <c r="E30" s="435"/>
      <c r="F30" s="436"/>
      <c r="G30" s="436"/>
      <c r="H30" s="436"/>
      <c r="I30" s="437"/>
      <c r="J30" s="198" t="s">
        <v>419</v>
      </c>
      <c r="K30" s="199" t="s">
        <v>419</v>
      </c>
      <c r="L30" s="199" t="s">
        <v>419</v>
      </c>
      <c r="M30" s="199" t="s">
        <v>419</v>
      </c>
      <c r="N30" s="199" t="s">
        <v>419</v>
      </c>
      <c r="O30" s="200" t="s">
        <v>419</v>
      </c>
      <c r="P30" s="198" t="s">
        <v>419</v>
      </c>
      <c r="Q30" s="199" t="s">
        <v>419</v>
      </c>
      <c r="R30" s="199" t="s">
        <v>419</v>
      </c>
      <c r="S30" s="199" t="s">
        <v>419</v>
      </c>
      <c r="T30" s="199" t="s">
        <v>419</v>
      </c>
      <c r="U30" s="200" t="s">
        <v>419</v>
      </c>
      <c r="V30" s="198" t="s">
        <v>419</v>
      </c>
      <c r="W30" s="199" t="s">
        <v>419</v>
      </c>
      <c r="X30" s="68" t="s">
        <v>419</v>
      </c>
      <c r="Y30" s="68" t="s">
        <v>419</v>
      </c>
      <c r="Z30" s="68" t="s">
        <v>419</v>
      </c>
      <c r="AA30" s="69" t="s">
        <v>419</v>
      </c>
      <c r="AB30" s="55" t="s">
        <v>419</v>
      </c>
      <c r="AC30" s="56" t="s">
        <v>419</v>
      </c>
      <c r="AD30" s="56" t="s">
        <v>419</v>
      </c>
      <c r="AE30" s="56" t="s">
        <v>419</v>
      </c>
      <c r="AF30" s="56" t="s">
        <v>419</v>
      </c>
      <c r="AG30" s="57" t="s">
        <v>419</v>
      </c>
      <c r="AH30" s="58" t="s">
        <v>419</v>
      </c>
      <c r="AI30" s="59" t="s">
        <v>419</v>
      </c>
      <c r="AJ30" s="59" t="s">
        <v>419</v>
      </c>
      <c r="AK30" s="59" t="s">
        <v>419</v>
      </c>
      <c r="AL30" s="59" t="s">
        <v>419</v>
      </c>
      <c r="AN30" s="466"/>
      <c r="AO30" s="467"/>
      <c r="AP30" s="467"/>
      <c r="AQ30" s="467"/>
      <c r="AR30" s="467"/>
      <c r="AS30" s="467"/>
      <c r="AT30" s="450"/>
      <c r="AU30" s="450"/>
    </row>
    <row r="31" spans="2:47" ht="15.75">
      <c r="B31" s="430"/>
      <c r="C31" s="430"/>
      <c r="D31" s="431"/>
      <c r="E31" s="435"/>
      <c r="F31" s="436"/>
      <c r="G31" s="436"/>
      <c r="H31" s="436"/>
      <c r="I31" s="437"/>
      <c r="J31" s="198" t="s">
        <v>419</v>
      </c>
      <c r="K31" s="199" t="s">
        <v>419</v>
      </c>
      <c r="L31" s="199" t="s">
        <v>419</v>
      </c>
      <c r="M31" s="199" t="s">
        <v>419</v>
      </c>
      <c r="N31" s="199" t="s">
        <v>419</v>
      </c>
      <c r="O31" s="200" t="s">
        <v>419</v>
      </c>
      <c r="P31" s="198" t="s">
        <v>419</v>
      </c>
      <c r="Q31" s="199" t="s">
        <v>419</v>
      </c>
      <c r="R31" s="199" t="s">
        <v>419</v>
      </c>
      <c r="S31" s="199" t="s">
        <v>419</v>
      </c>
      <c r="T31" s="199" t="s">
        <v>419</v>
      </c>
      <c r="U31" s="200" t="s">
        <v>419</v>
      </c>
      <c r="V31" s="198" t="s">
        <v>419</v>
      </c>
      <c r="W31" s="199" t="s">
        <v>419</v>
      </c>
      <c r="X31" s="68" t="s">
        <v>419</v>
      </c>
      <c r="Y31" s="68" t="s">
        <v>419</v>
      </c>
      <c r="Z31" s="68" t="s">
        <v>419</v>
      </c>
      <c r="AA31" s="69" t="s">
        <v>419</v>
      </c>
      <c r="AB31" s="55" t="s">
        <v>419</v>
      </c>
      <c r="AC31" s="56" t="s">
        <v>419</v>
      </c>
      <c r="AD31" s="56" t="s">
        <v>419</v>
      </c>
      <c r="AE31" s="56" t="s">
        <v>419</v>
      </c>
      <c r="AF31" s="56" t="s">
        <v>419</v>
      </c>
      <c r="AG31" s="57" t="s">
        <v>419</v>
      </c>
      <c r="AH31" s="58" t="s">
        <v>419</v>
      </c>
      <c r="AI31" s="59" t="s">
        <v>419</v>
      </c>
      <c r="AJ31" s="59" t="s">
        <v>419</v>
      </c>
      <c r="AK31" s="59" t="s">
        <v>419</v>
      </c>
      <c r="AL31" s="59" t="s">
        <v>419</v>
      </c>
      <c r="AN31" s="466"/>
      <c r="AO31" s="467"/>
      <c r="AP31" s="467"/>
      <c r="AQ31" s="467"/>
      <c r="AR31" s="467"/>
      <c r="AS31" s="467"/>
      <c r="AT31" s="450"/>
      <c r="AU31" s="450"/>
    </row>
    <row r="32" spans="2:47" ht="15.75">
      <c r="B32" s="430"/>
      <c r="C32" s="430"/>
      <c r="D32" s="431"/>
      <c r="E32" s="435"/>
      <c r="F32" s="436"/>
      <c r="G32" s="436"/>
      <c r="H32" s="436"/>
      <c r="I32" s="437"/>
      <c r="J32" s="198" t="s">
        <v>419</v>
      </c>
      <c r="K32" s="199" t="s">
        <v>419</v>
      </c>
      <c r="L32" s="199" t="s">
        <v>419</v>
      </c>
      <c r="M32" s="199" t="s">
        <v>419</v>
      </c>
      <c r="N32" s="199" t="s">
        <v>419</v>
      </c>
      <c r="O32" s="200" t="s">
        <v>419</v>
      </c>
      <c r="P32" s="198" t="s">
        <v>419</v>
      </c>
      <c r="Q32" s="199" t="s">
        <v>419</v>
      </c>
      <c r="R32" s="199" t="s">
        <v>419</v>
      </c>
      <c r="S32" s="199" t="s">
        <v>419</v>
      </c>
      <c r="T32" s="199" t="s">
        <v>419</v>
      </c>
      <c r="U32" s="200" t="s">
        <v>419</v>
      </c>
      <c r="V32" s="198" t="s">
        <v>419</v>
      </c>
      <c r="W32" s="199" t="s">
        <v>419</v>
      </c>
      <c r="X32" s="68" t="s">
        <v>419</v>
      </c>
      <c r="Y32" s="68" t="s">
        <v>419</v>
      </c>
      <c r="Z32" s="68" t="s">
        <v>419</v>
      </c>
      <c r="AA32" s="69" t="s">
        <v>419</v>
      </c>
      <c r="AB32" s="55" t="s">
        <v>419</v>
      </c>
      <c r="AC32" s="56" t="s">
        <v>419</v>
      </c>
      <c r="AD32" s="56" t="s">
        <v>419</v>
      </c>
      <c r="AE32" s="56" t="s">
        <v>419</v>
      </c>
      <c r="AF32" s="56" t="s">
        <v>419</v>
      </c>
      <c r="AG32" s="57" t="s">
        <v>419</v>
      </c>
      <c r="AH32" s="58" t="s">
        <v>419</v>
      </c>
      <c r="AI32" s="59" t="s">
        <v>419</v>
      </c>
      <c r="AJ32" s="59" t="s">
        <v>419</v>
      </c>
      <c r="AK32" s="59" t="s">
        <v>419</v>
      </c>
      <c r="AL32" s="59" t="s">
        <v>419</v>
      </c>
      <c r="AN32" s="466"/>
      <c r="AO32" s="467"/>
      <c r="AP32" s="467"/>
      <c r="AQ32" s="467"/>
      <c r="AR32" s="467"/>
      <c r="AS32" s="467"/>
      <c r="AT32" s="450"/>
      <c r="AU32" s="450"/>
    </row>
    <row r="33" spans="2:47" ht="15.75">
      <c r="B33" s="430"/>
      <c r="C33" s="430"/>
      <c r="D33" s="431"/>
      <c r="E33" s="435"/>
      <c r="F33" s="436"/>
      <c r="G33" s="436"/>
      <c r="H33" s="436"/>
      <c r="I33" s="437"/>
      <c r="J33" s="198" t="s">
        <v>419</v>
      </c>
      <c r="K33" s="199" t="s">
        <v>419</v>
      </c>
      <c r="L33" s="199" t="s">
        <v>419</v>
      </c>
      <c r="M33" s="199" t="s">
        <v>419</v>
      </c>
      <c r="N33" s="199" t="s">
        <v>419</v>
      </c>
      <c r="O33" s="200" t="s">
        <v>419</v>
      </c>
      <c r="P33" s="198" t="s">
        <v>419</v>
      </c>
      <c r="Q33" s="199" t="s">
        <v>419</v>
      </c>
      <c r="R33" s="199" t="s">
        <v>419</v>
      </c>
      <c r="S33" s="199" t="s">
        <v>419</v>
      </c>
      <c r="T33" s="199" t="s">
        <v>419</v>
      </c>
      <c r="U33" s="200" t="s">
        <v>419</v>
      </c>
      <c r="V33" s="198" t="s">
        <v>419</v>
      </c>
      <c r="W33" s="199" t="s">
        <v>419</v>
      </c>
      <c r="X33" s="68" t="s">
        <v>419</v>
      </c>
      <c r="Y33" s="68" t="s">
        <v>419</v>
      </c>
      <c r="Z33" s="68" t="s">
        <v>419</v>
      </c>
      <c r="AA33" s="69" t="s">
        <v>419</v>
      </c>
      <c r="AB33" s="55" t="s">
        <v>419</v>
      </c>
      <c r="AC33" s="56" t="s">
        <v>419</v>
      </c>
      <c r="AD33" s="56" t="s">
        <v>419</v>
      </c>
      <c r="AE33" s="56" t="s">
        <v>419</v>
      </c>
      <c r="AF33" s="56" t="s">
        <v>419</v>
      </c>
      <c r="AG33" s="57" t="s">
        <v>419</v>
      </c>
      <c r="AH33" s="58" t="s">
        <v>419</v>
      </c>
      <c r="AI33" s="59" t="s">
        <v>419</v>
      </c>
      <c r="AJ33" s="59" t="s">
        <v>419</v>
      </c>
      <c r="AK33" s="59" t="s">
        <v>419</v>
      </c>
      <c r="AL33" s="59" t="s">
        <v>419</v>
      </c>
      <c r="AN33" s="466"/>
      <c r="AO33" s="467"/>
      <c r="AP33" s="467"/>
      <c r="AQ33" s="467"/>
      <c r="AR33" s="467"/>
      <c r="AS33" s="467"/>
      <c r="AT33" s="450"/>
      <c r="AU33" s="450"/>
    </row>
    <row r="34" spans="2:47" ht="15.75">
      <c r="B34" s="430"/>
      <c r="C34" s="430"/>
      <c r="D34" s="431"/>
      <c r="E34" s="435"/>
      <c r="F34" s="436"/>
      <c r="G34" s="436"/>
      <c r="H34" s="436"/>
      <c r="I34" s="437"/>
      <c r="J34" s="198" t="s">
        <v>419</v>
      </c>
      <c r="K34" s="199" t="s">
        <v>419</v>
      </c>
      <c r="L34" s="199" t="s">
        <v>419</v>
      </c>
      <c r="M34" s="199" t="s">
        <v>419</v>
      </c>
      <c r="N34" s="199" t="s">
        <v>419</v>
      </c>
      <c r="O34" s="200" t="s">
        <v>419</v>
      </c>
      <c r="P34" s="198" t="s">
        <v>419</v>
      </c>
      <c r="Q34" s="199" t="s">
        <v>419</v>
      </c>
      <c r="R34" s="199" t="s">
        <v>419</v>
      </c>
      <c r="S34" s="199" t="s">
        <v>419</v>
      </c>
      <c r="T34" s="199" t="s">
        <v>419</v>
      </c>
      <c r="U34" s="200" t="s">
        <v>419</v>
      </c>
      <c r="V34" s="198" t="s">
        <v>419</v>
      </c>
      <c r="W34" s="199" t="s">
        <v>419</v>
      </c>
      <c r="X34" s="68" t="s">
        <v>419</v>
      </c>
      <c r="Y34" s="68" t="s">
        <v>419</v>
      </c>
      <c r="Z34" s="68" t="s">
        <v>419</v>
      </c>
      <c r="AA34" s="69" t="s">
        <v>419</v>
      </c>
      <c r="AB34" s="55" t="s">
        <v>419</v>
      </c>
      <c r="AC34" s="56" t="s">
        <v>419</v>
      </c>
      <c r="AD34" s="56" t="s">
        <v>419</v>
      </c>
      <c r="AE34" s="56" t="s">
        <v>419</v>
      </c>
      <c r="AF34" s="56" t="s">
        <v>419</v>
      </c>
      <c r="AG34" s="57" t="s">
        <v>419</v>
      </c>
      <c r="AH34" s="58" t="s">
        <v>419</v>
      </c>
      <c r="AI34" s="59" t="s">
        <v>419</v>
      </c>
      <c r="AJ34" s="59" t="s">
        <v>419</v>
      </c>
      <c r="AK34" s="59" t="s">
        <v>419</v>
      </c>
      <c r="AL34" s="59" t="s">
        <v>419</v>
      </c>
      <c r="AN34" s="466"/>
      <c r="AO34" s="467"/>
      <c r="AP34" s="467"/>
      <c r="AQ34" s="467"/>
      <c r="AR34" s="467"/>
      <c r="AS34" s="467"/>
      <c r="AT34" s="450"/>
      <c r="AU34" s="450"/>
    </row>
    <row r="35" spans="2:47" ht="6" customHeight="1" thickBot="1">
      <c r="B35" s="430"/>
      <c r="C35" s="430"/>
      <c r="D35" s="431"/>
      <c r="E35" s="435"/>
      <c r="F35" s="436"/>
      <c r="G35" s="436"/>
      <c r="H35" s="436"/>
      <c r="I35" s="437"/>
      <c r="J35" s="198" t="s">
        <v>419</v>
      </c>
      <c r="K35" s="199" t="s">
        <v>419</v>
      </c>
      <c r="L35" s="199" t="s">
        <v>419</v>
      </c>
      <c r="M35" s="199" t="s">
        <v>419</v>
      </c>
      <c r="N35" s="199" t="s">
        <v>419</v>
      </c>
      <c r="O35" s="200" t="s">
        <v>419</v>
      </c>
      <c r="P35" s="198" t="s">
        <v>419</v>
      </c>
      <c r="Q35" s="199" t="s">
        <v>419</v>
      </c>
      <c r="R35" s="199" t="s">
        <v>419</v>
      </c>
      <c r="S35" s="199" t="s">
        <v>419</v>
      </c>
      <c r="T35" s="199" t="s">
        <v>419</v>
      </c>
      <c r="U35" s="200" t="s">
        <v>419</v>
      </c>
      <c r="V35" s="198" t="s">
        <v>419</v>
      </c>
      <c r="W35" s="199" t="s">
        <v>419</v>
      </c>
      <c r="X35" s="68" t="s">
        <v>419</v>
      </c>
      <c r="Y35" s="68" t="s">
        <v>419</v>
      </c>
      <c r="Z35" s="68" t="s">
        <v>419</v>
      </c>
      <c r="AA35" s="69" t="s">
        <v>419</v>
      </c>
      <c r="AB35" s="55" t="s">
        <v>419</v>
      </c>
      <c r="AC35" s="56" t="s">
        <v>419</v>
      </c>
      <c r="AD35" s="56" t="s">
        <v>419</v>
      </c>
      <c r="AE35" s="56" t="s">
        <v>419</v>
      </c>
      <c r="AF35" s="56" t="s">
        <v>419</v>
      </c>
      <c r="AG35" s="57" t="s">
        <v>419</v>
      </c>
      <c r="AH35" s="58" t="s">
        <v>419</v>
      </c>
      <c r="AI35" s="59" t="s">
        <v>419</v>
      </c>
      <c r="AJ35" s="59" t="s">
        <v>419</v>
      </c>
      <c r="AK35" s="59" t="s">
        <v>419</v>
      </c>
      <c r="AL35" s="59" t="s">
        <v>419</v>
      </c>
      <c r="AN35" s="466"/>
      <c r="AO35" s="467"/>
      <c r="AP35" s="467"/>
      <c r="AQ35" s="467"/>
      <c r="AR35" s="467"/>
      <c r="AS35" s="467"/>
      <c r="AT35" s="450"/>
      <c r="AU35" s="450"/>
    </row>
    <row r="36" spans="2:47" ht="16.5" hidden="1" thickBot="1">
      <c r="B36" s="430"/>
      <c r="C36" s="430"/>
      <c r="D36" s="431"/>
      <c r="E36" s="435"/>
      <c r="F36" s="436"/>
      <c r="G36" s="436"/>
      <c r="H36" s="436"/>
      <c r="I36" s="437"/>
      <c r="J36" s="67" t="s">
        <v>419</v>
      </c>
      <c r="K36" s="68" t="s">
        <v>419</v>
      </c>
      <c r="L36" s="68" t="s">
        <v>419</v>
      </c>
      <c r="M36" s="68" t="s">
        <v>419</v>
      </c>
      <c r="N36" s="68" t="s">
        <v>419</v>
      </c>
      <c r="O36" s="69" t="s">
        <v>419</v>
      </c>
      <c r="P36" s="67" t="s">
        <v>419</v>
      </c>
      <c r="Q36" s="68" t="s">
        <v>419</v>
      </c>
      <c r="R36" s="68" t="s">
        <v>419</v>
      </c>
      <c r="S36" s="68" t="s">
        <v>419</v>
      </c>
      <c r="T36" s="68" t="s">
        <v>419</v>
      </c>
      <c r="U36" s="69" t="s">
        <v>419</v>
      </c>
      <c r="V36" s="67" t="s">
        <v>419</v>
      </c>
      <c r="W36" s="68" t="s">
        <v>419</v>
      </c>
      <c r="X36" s="68" t="s">
        <v>419</v>
      </c>
      <c r="Y36" s="68" t="s">
        <v>419</v>
      </c>
      <c r="Z36" s="68" t="s">
        <v>419</v>
      </c>
      <c r="AA36" s="69" t="s">
        <v>419</v>
      </c>
      <c r="AB36" s="55" t="s">
        <v>419</v>
      </c>
      <c r="AC36" s="56" t="s">
        <v>419</v>
      </c>
      <c r="AD36" s="56" t="s">
        <v>419</v>
      </c>
      <c r="AE36" s="56" t="s">
        <v>419</v>
      </c>
      <c r="AF36" s="56" t="s">
        <v>419</v>
      </c>
      <c r="AG36" s="57" t="s">
        <v>419</v>
      </c>
      <c r="AH36" s="58" t="s">
        <v>419</v>
      </c>
      <c r="AI36" s="59" t="s">
        <v>419</v>
      </c>
      <c r="AJ36" s="59" t="s">
        <v>419</v>
      </c>
      <c r="AK36" s="59" t="s">
        <v>419</v>
      </c>
      <c r="AL36" s="59" t="s">
        <v>419</v>
      </c>
      <c r="AN36" s="466"/>
      <c r="AO36" s="467"/>
      <c r="AP36" s="467"/>
      <c r="AQ36" s="467"/>
      <c r="AR36" s="467"/>
      <c r="AS36" s="468"/>
      <c r="AT36" s="36"/>
      <c r="AU36" s="36"/>
    </row>
    <row r="37" spans="2:47" ht="16.5" hidden="1" thickBot="1">
      <c r="B37" s="430"/>
      <c r="C37" s="430"/>
      <c r="D37" s="431"/>
      <c r="E37" s="438"/>
      <c r="F37" s="439"/>
      <c r="G37" s="439"/>
      <c r="H37" s="439"/>
      <c r="I37" s="440"/>
      <c r="J37" s="67" t="s">
        <v>419</v>
      </c>
      <c r="K37" s="68" t="s">
        <v>419</v>
      </c>
      <c r="L37" s="68" t="s">
        <v>419</v>
      </c>
      <c r="M37" s="68" t="s">
        <v>419</v>
      </c>
      <c r="N37" s="68" t="s">
        <v>419</v>
      </c>
      <c r="O37" s="69" t="s">
        <v>419</v>
      </c>
      <c r="P37" s="67" t="s">
        <v>419</v>
      </c>
      <c r="Q37" s="68" t="s">
        <v>419</v>
      </c>
      <c r="R37" s="68" t="s">
        <v>419</v>
      </c>
      <c r="S37" s="68" t="s">
        <v>419</v>
      </c>
      <c r="T37" s="68" t="s">
        <v>419</v>
      </c>
      <c r="U37" s="69" t="s">
        <v>419</v>
      </c>
      <c r="V37" s="67" t="s">
        <v>419</v>
      </c>
      <c r="W37" s="68" t="s">
        <v>419</v>
      </c>
      <c r="X37" s="68" t="s">
        <v>419</v>
      </c>
      <c r="Y37" s="68" t="s">
        <v>419</v>
      </c>
      <c r="Z37" s="68" t="s">
        <v>419</v>
      </c>
      <c r="AA37" s="69" t="s">
        <v>419</v>
      </c>
      <c r="AB37" s="60" t="s">
        <v>419</v>
      </c>
      <c r="AC37" s="61" t="s">
        <v>419</v>
      </c>
      <c r="AD37" s="61" t="s">
        <v>419</v>
      </c>
      <c r="AE37" s="61" t="s">
        <v>419</v>
      </c>
      <c r="AF37" s="61" t="s">
        <v>419</v>
      </c>
      <c r="AG37" s="62" t="s">
        <v>419</v>
      </c>
      <c r="AH37" s="63" t="s">
        <v>419</v>
      </c>
      <c r="AI37" s="64" t="s">
        <v>419</v>
      </c>
      <c r="AJ37" s="64" t="s">
        <v>419</v>
      </c>
      <c r="AK37" s="64" t="s">
        <v>419</v>
      </c>
      <c r="AL37" s="64" t="s">
        <v>419</v>
      </c>
      <c r="AN37" s="469"/>
      <c r="AO37" s="470"/>
      <c r="AP37" s="470"/>
      <c r="AQ37" s="470"/>
      <c r="AR37" s="470"/>
      <c r="AS37" s="471"/>
      <c r="AT37" s="36"/>
      <c r="AU37" s="36"/>
    </row>
    <row r="38" spans="2:47" ht="15.75">
      <c r="B38" s="430"/>
      <c r="C38" s="430"/>
      <c r="D38" s="431"/>
      <c r="E38" s="432" t="s">
        <v>427</v>
      </c>
      <c r="F38" s="433"/>
      <c r="G38" s="433"/>
      <c r="H38" s="433"/>
      <c r="I38" s="433"/>
      <c r="J38" s="73" t="s">
        <v>419</v>
      </c>
      <c r="K38" s="74" t="s">
        <v>419</v>
      </c>
      <c r="L38" s="74" t="s">
        <v>419</v>
      </c>
      <c r="M38" s="74" t="s">
        <v>419</v>
      </c>
      <c r="N38" s="74" t="s">
        <v>419</v>
      </c>
      <c r="O38" s="75" t="s">
        <v>419</v>
      </c>
      <c r="P38" s="195" t="s">
        <v>419</v>
      </c>
      <c r="Q38" s="196" t="s">
        <v>419</v>
      </c>
      <c r="R38" s="196" t="s">
        <v>419</v>
      </c>
      <c r="S38" s="196" t="s">
        <v>419</v>
      </c>
      <c r="T38" s="196" t="s">
        <v>419</v>
      </c>
      <c r="U38" s="197" t="s">
        <v>419</v>
      </c>
      <c r="V38" s="195"/>
      <c r="W38" s="196"/>
      <c r="X38" s="65" t="s">
        <v>419</v>
      </c>
      <c r="Y38" s="65" t="s">
        <v>419</v>
      </c>
      <c r="Z38" s="65" t="s">
        <v>419</v>
      </c>
      <c r="AA38" s="66" t="s">
        <v>419</v>
      </c>
      <c r="AB38" s="50" t="s">
        <v>419</v>
      </c>
      <c r="AC38" s="51" t="s">
        <v>419</v>
      </c>
      <c r="AD38" s="51" t="s">
        <v>419</v>
      </c>
      <c r="AE38" s="51" t="s">
        <v>419</v>
      </c>
      <c r="AF38" s="51" t="s">
        <v>419</v>
      </c>
      <c r="AG38" s="52" t="s">
        <v>419</v>
      </c>
      <c r="AH38" s="53" t="s">
        <v>419</v>
      </c>
      <c r="AI38" s="54" t="s">
        <v>419</v>
      </c>
      <c r="AJ38" s="54" t="s">
        <v>419</v>
      </c>
      <c r="AK38" s="54" t="s">
        <v>419</v>
      </c>
      <c r="AL38" s="54" t="s">
        <v>419</v>
      </c>
      <c r="AN38" s="472" t="s">
        <v>428</v>
      </c>
      <c r="AO38" s="473"/>
      <c r="AP38" s="473"/>
      <c r="AQ38" s="473"/>
      <c r="AR38" s="473"/>
      <c r="AS38" s="473"/>
      <c r="AT38" s="450" t="s">
        <v>429</v>
      </c>
      <c r="AU38" s="480"/>
    </row>
    <row r="39" spans="2:47" ht="15.75">
      <c r="B39" s="430"/>
      <c r="C39" s="430"/>
      <c r="D39" s="431"/>
      <c r="E39" s="451"/>
      <c r="F39" s="436"/>
      <c r="G39" s="436"/>
      <c r="H39" s="436"/>
      <c r="I39" s="436"/>
      <c r="J39" s="76" t="s">
        <v>419</v>
      </c>
      <c r="K39" s="77" t="s">
        <v>419</v>
      </c>
      <c r="L39" s="77" t="s">
        <v>419</v>
      </c>
      <c r="M39" s="77" t="s">
        <v>419</v>
      </c>
      <c r="N39" s="77" t="s">
        <v>419</v>
      </c>
      <c r="O39" s="78" t="s">
        <v>419</v>
      </c>
      <c r="P39" s="198" t="s">
        <v>419</v>
      </c>
      <c r="Q39" s="199" t="s">
        <v>419</v>
      </c>
      <c r="R39" s="199" t="s">
        <v>419</v>
      </c>
      <c r="S39" s="199" t="s">
        <v>419</v>
      </c>
      <c r="T39" s="199" t="s">
        <v>419</v>
      </c>
      <c r="U39" s="200" t="s">
        <v>419</v>
      </c>
      <c r="V39" s="198" t="s">
        <v>419</v>
      </c>
      <c r="W39" s="199" t="s">
        <v>419</v>
      </c>
      <c r="X39" s="68" t="s">
        <v>419</v>
      </c>
      <c r="Y39" s="68" t="s">
        <v>419</v>
      </c>
      <c r="Z39" s="68" t="s">
        <v>419</v>
      </c>
      <c r="AA39" s="69" t="s">
        <v>419</v>
      </c>
      <c r="AB39" s="55" t="s">
        <v>419</v>
      </c>
      <c r="AC39" s="56" t="s">
        <v>419</v>
      </c>
      <c r="AD39" s="56" t="s">
        <v>419</v>
      </c>
      <c r="AE39" s="56" t="s">
        <v>419</v>
      </c>
      <c r="AF39" s="56" t="s">
        <v>419</v>
      </c>
      <c r="AG39" s="57" t="s">
        <v>419</v>
      </c>
      <c r="AH39" s="58" t="s">
        <v>419</v>
      </c>
      <c r="AI39" s="59" t="s">
        <v>419</v>
      </c>
      <c r="AJ39" s="59" t="s">
        <v>419</v>
      </c>
      <c r="AK39" s="59" t="s">
        <v>419</v>
      </c>
      <c r="AL39" s="59" t="s">
        <v>419</v>
      </c>
      <c r="AN39" s="474"/>
      <c r="AO39" s="475"/>
      <c r="AP39" s="475"/>
      <c r="AQ39" s="475"/>
      <c r="AR39" s="475"/>
      <c r="AS39" s="475"/>
      <c r="AT39" s="480"/>
      <c r="AU39" s="480"/>
    </row>
    <row r="40" spans="2:47" ht="15.75">
      <c r="B40" s="430"/>
      <c r="C40" s="430"/>
      <c r="D40" s="431"/>
      <c r="E40" s="435"/>
      <c r="F40" s="436"/>
      <c r="G40" s="436"/>
      <c r="H40" s="436"/>
      <c r="I40" s="436"/>
      <c r="J40" s="76" t="s">
        <v>419</v>
      </c>
      <c r="K40" s="77" t="s">
        <v>419</v>
      </c>
      <c r="L40" s="77" t="s">
        <v>419</v>
      </c>
      <c r="M40" s="77" t="s">
        <v>419</v>
      </c>
      <c r="N40" s="77" t="s">
        <v>419</v>
      </c>
      <c r="O40" s="78" t="s">
        <v>419</v>
      </c>
      <c r="P40" s="198" t="s">
        <v>419</v>
      </c>
      <c r="Q40" s="199" t="s">
        <v>419</v>
      </c>
      <c r="R40" s="199" t="s">
        <v>419</v>
      </c>
      <c r="S40" s="199" t="s">
        <v>419</v>
      </c>
      <c r="T40" s="199" t="s">
        <v>419</v>
      </c>
      <c r="U40" s="200" t="s">
        <v>419</v>
      </c>
      <c r="V40" s="198" t="s">
        <v>419</v>
      </c>
      <c r="W40" s="199" t="s">
        <v>419</v>
      </c>
      <c r="X40" s="68" t="s">
        <v>419</v>
      </c>
      <c r="Y40" s="68" t="s">
        <v>419</v>
      </c>
      <c r="Z40" s="68" t="s">
        <v>419</v>
      </c>
      <c r="AA40" s="69" t="s">
        <v>419</v>
      </c>
      <c r="AB40" s="55" t="s">
        <v>419</v>
      </c>
      <c r="AC40" s="56" t="s">
        <v>419</v>
      </c>
      <c r="AD40" s="56" t="s">
        <v>419</v>
      </c>
      <c r="AE40" s="56" t="s">
        <v>419</v>
      </c>
      <c r="AF40" s="56" t="s">
        <v>419</v>
      </c>
      <c r="AG40" s="57" t="s">
        <v>419</v>
      </c>
      <c r="AH40" s="58" t="s">
        <v>419</v>
      </c>
      <c r="AI40" s="59" t="s">
        <v>419</v>
      </c>
      <c r="AJ40" s="59" t="s">
        <v>419</v>
      </c>
      <c r="AK40" s="59" t="s">
        <v>419</v>
      </c>
      <c r="AL40" s="59" t="s">
        <v>419</v>
      </c>
      <c r="AN40" s="474"/>
      <c r="AO40" s="475"/>
      <c r="AP40" s="475"/>
      <c r="AQ40" s="475"/>
      <c r="AR40" s="475"/>
      <c r="AS40" s="475"/>
      <c r="AT40" s="480"/>
      <c r="AU40" s="480"/>
    </row>
    <row r="41" spans="2:47" ht="15.75">
      <c r="B41" s="430"/>
      <c r="C41" s="430"/>
      <c r="D41" s="431"/>
      <c r="E41" s="435"/>
      <c r="F41" s="436"/>
      <c r="G41" s="436"/>
      <c r="H41" s="436"/>
      <c r="I41" s="436"/>
      <c r="J41" s="76" t="s">
        <v>419</v>
      </c>
      <c r="K41" s="77" t="s">
        <v>419</v>
      </c>
      <c r="L41" s="77" t="s">
        <v>419</v>
      </c>
      <c r="M41" s="77" t="s">
        <v>419</v>
      </c>
      <c r="N41" s="77" t="s">
        <v>419</v>
      </c>
      <c r="O41" s="78" t="s">
        <v>419</v>
      </c>
      <c r="P41" s="198" t="s">
        <v>419</v>
      </c>
      <c r="Q41" s="199" t="s">
        <v>419</v>
      </c>
      <c r="R41" s="199" t="s">
        <v>419</v>
      </c>
      <c r="S41" s="199" t="s">
        <v>419</v>
      </c>
      <c r="T41" s="199" t="s">
        <v>419</v>
      </c>
      <c r="U41" s="200" t="s">
        <v>419</v>
      </c>
      <c r="V41" s="198" t="s">
        <v>419</v>
      </c>
      <c r="W41" s="199" t="s">
        <v>419</v>
      </c>
      <c r="X41" s="68" t="s">
        <v>419</v>
      </c>
      <c r="Y41" s="68" t="s">
        <v>419</v>
      </c>
      <c r="Z41" s="68" t="s">
        <v>419</v>
      </c>
      <c r="AA41" s="69" t="s">
        <v>419</v>
      </c>
      <c r="AB41" s="55" t="s">
        <v>419</v>
      </c>
      <c r="AC41" s="56" t="s">
        <v>419</v>
      </c>
      <c r="AD41" s="56" t="s">
        <v>419</v>
      </c>
      <c r="AE41" s="56" t="s">
        <v>419</v>
      </c>
      <c r="AF41" s="56" t="s">
        <v>419</v>
      </c>
      <c r="AG41" s="57" t="s">
        <v>419</v>
      </c>
      <c r="AH41" s="58" t="s">
        <v>419</v>
      </c>
      <c r="AI41" s="59" t="s">
        <v>419</v>
      </c>
      <c r="AJ41" s="59" t="s">
        <v>419</v>
      </c>
      <c r="AK41" s="59" t="s">
        <v>419</v>
      </c>
      <c r="AL41" s="59" t="s">
        <v>419</v>
      </c>
      <c r="AN41" s="474"/>
      <c r="AO41" s="475"/>
      <c r="AP41" s="475"/>
      <c r="AQ41" s="475"/>
      <c r="AR41" s="475"/>
      <c r="AS41" s="475"/>
      <c r="AT41" s="480"/>
      <c r="AU41" s="480"/>
    </row>
    <row r="42" spans="2:47" ht="15.75">
      <c r="B42" s="430"/>
      <c r="C42" s="430"/>
      <c r="D42" s="431"/>
      <c r="E42" s="435"/>
      <c r="F42" s="436"/>
      <c r="G42" s="436"/>
      <c r="H42" s="436"/>
      <c r="I42" s="436"/>
      <c r="J42" s="76" t="s">
        <v>419</v>
      </c>
      <c r="K42" s="77" t="s">
        <v>419</v>
      </c>
      <c r="L42" s="77" t="s">
        <v>419</v>
      </c>
      <c r="M42" s="77" t="s">
        <v>419</v>
      </c>
      <c r="N42" s="77" t="s">
        <v>419</v>
      </c>
      <c r="O42" s="78" t="s">
        <v>419</v>
      </c>
      <c r="P42" s="198" t="s">
        <v>419</v>
      </c>
      <c r="Q42" s="199" t="s">
        <v>419</v>
      </c>
      <c r="R42" s="199" t="s">
        <v>419</v>
      </c>
      <c r="S42" s="199" t="s">
        <v>419</v>
      </c>
      <c r="T42" s="199" t="s">
        <v>419</v>
      </c>
      <c r="U42" s="200" t="s">
        <v>419</v>
      </c>
      <c r="V42" s="198" t="s">
        <v>419</v>
      </c>
      <c r="W42" s="199" t="s">
        <v>419</v>
      </c>
      <c r="X42" s="68" t="s">
        <v>419</v>
      </c>
      <c r="Y42" s="68" t="s">
        <v>419</v>
      </c>
      <c r="Z42" s="68" t="s">
        <v>419</v>
      </c>
      <c r="AA42" s="69" t="s">
        <v>419</v>
      </c>
      <c r="AB42" s="55" t="s">
        <v>419</v>
      </c>
      <c r="AC42" s="56" t="s">
        <v>419</v>
      </c>
      <c r="AD42" s="56" t="s">
        <v>419</v>
      </c>
      <c r="AE42" s="56" t="s">
        <v>419</v>
      </c>
      <c r="AF42" s="56" t="s">
        <v>419</v>
      </c>
      <c r="AG42" s="57" t="s">
        <v>419</v>
      </c>
      <c r="AH42" s="58" t="s">
        <v>419</v>
      </c>
      <c r="AI42" s="59" t="s">
        <v>419</v>
      </c>
      <c r="AJ42" s="59" t="s">
        <v>419</v>
      </c>
      <c r="AK42" s="59" t="s">
        <v>419</v>
      </c>
      <c r="AL42" s="59" t="s">
        <v>419</v>
      </c>
      <c r="AN42" s="474"/>
      <c r="AO42" s="475"/>
      <c r="AP42" s="475"/>
      <c r="AQ42" s="475"/>
      <c r="AR42" s="475"/>
      <c r="AS42" s="475"/>
      <c r="AT42" s="480"/>
      <c r="AU42" s="480"/>
    </row>
    <row r="43" spans="2:47" ht="15.75">
      <c r="B43" s="430"/>
      <c r="C43" s="430"/>
      <c r="D43" s="431"/>
      <c r="E43" s="435"/>
      <c r="F43" s="436"/>
      <c r="G43" s="436"/>
      <c r="H43" s="436"/>
      <c r="I43" s="436"/>
      <c r="J43" s="76" t="s">
        <v>419</v>
      </c>
      <c r="K43" s="77" t="s">
        <v>419</v>
      </c>
      <c r="L43" s="77" t="s">
        <v>419</v>
      </c>
      <c r="M43" s="77" t="s">
        <v>419</v>
      </c>
      <c r="N43" s="77" t="s">
        <v>419</v>
      </c>
      <c r="O43" s="78" t="s">
        <v>419</v>
      </c>
      <c r="P43" s="198" t="s">
        <v>419</v>
      </c>
      <c r="Q43" s="199" t="s">
        <v>419</v>
      </c>
      <c r="R43" s="199" t="s">
        <v>419</v>
      </c>
      <c r="S43" s="199" t="s">
        <v>419</v>
      </c>
      <c r="T43" s="199" t="s">
        <v>419</v>
      </c>
      <c r="U43" s="200" t="s">
        <v>419</v>
      </c>
      <c r="V43" s="198" t="s">
        <v>419</v>
      </c>
      <c r="W43" s="199" t="s">
        <v>419</v>
      </c>
      <c r="X43" s="68" t="s">
        <v>419</v>
      </c>
      <c r="Y43" s="68" t="s">
        <v>419</v>
      </c>
      <c r="Z43" s="68" t="s">
        <v>419</v>
      </c>
      <c r="AA43" s="69" t="s">
        <v>419</v>
      </c>
      <c r="AB43" s="55" t="s">
        <v>419</v>
      </c>
      <c r="AC43" s="56" t="s">
        <v>419</v>
      </c>
      <c r="AD43" s="56" t="s">
        <v>419</v>
      </c>
      <c r="AE43" s="56" t="s">
        <v>419</v>
      </c>
      <c r="AF43" s="56" t="s">
        <v>419</v>
      </c>
      <c r="AG43" s="57" t="s">
        <v>419</v>
      </c>
      <c r="AH43" s="58" t="s">
        <v>419</v>
      </c>
      <c r="AI43" s="59" t="s">
        <v>419</v>
      </c>
      <c r="AJ43" s="59" t="s">
        <v>419</v>
      </c>
      <c r="AK43" s="59" t="s">
        <v>419</v>
      </c>
      <c r="AL43" s="59" t="s">
        <v>419</v>
      </c>
      <c r="AN43" s="474"/>
      <c r="AO43" s="475"/>
      <c r="AP43" s="475"/>
      <c r="AQ43" s="475"/>
      <c r="AR43" s="475"/>
      <c r="AS43" s="475"/>
      <c r="AT43" s="480"/>
      <c r="AU43" s="480"/>
    </row>
    <row r="44" spans="2:47" ht="15.75">
      <c r="B44" s="430"/>
      <c r="C44" s="430"/>
      <c r="D44" s="431"/>
      <c r="E44" s="435"/>
      <c r="F44" s="436"/>
      <c r="G44" s="436"/>
      <c r="H44" s="436"/>
      <c r="I44" s="436"/>
      <c r="J44" s="76" t="s">
        <v>419</v>
      </c>
      <c r="K44" s="77" t="s">
        <v>419</v>
      </c>
      <c r="L44" s="77" t="s">
        <v>419</v>
      </c>
      <c r="M44" s="77" t="s">
        <v>419</v>
      </c>
      <c r="N44" s="77" t="s">
        <v>419</v>
      </c>
      <c r="O44" s="78" t="s">
        <v>419</v>
      </c>
      <c r="P44" s="198" t="s">
        <v>419</v>
      </c>
      <c r="Q44" s="199" t="s">
        <v>419</v>
      </c>
      <c r="R44" s="199" t="s">
        <v>419</v>
      </c>
      <c r="S44" s="199" t="s">
        <v>419</v>
      </c>
      <c r="T44" s="199" t="s">
        <v>419</v>
      </c>
      <c r="U44" s="200" t="s">
        <v>419</v>
      </c>
      <c r="V44" s="198" t="s">
        <v>419</v>
      </c>
      <c r="W44" s="199" t="s">
        <v>419</v>
      </c>
      <c r="X44" s="68" t="s">
        <v>419</v>
      </c>
      <c r="Y44" s="68" t="s">
        <v>419</v>
      </c>
      <c r="Z44" s="68" t="s">
        <v>419</v>
      </c>
      <c r="AA44" s="69" t="s">
        <v>419</v>
      </c>
      <c r="AB44" s="55" t="s">
        <v>419</v>
      </c>
      <c r="AC44" s="56" t="s">
        <v>419</v>
      </c>
      <c r="AD44" s="56" t="s">
        <v>419</v>
      </c>
      <c r="AE44" s="56" t="s">
        <v>419</v>
      </c>
      <c r="AF44" s="56" t="s">
        <v>419</v>
      </c>
      <c r="AG44" s="57" t="s">
        <v>419</v>
      </c>
      <c r="AH44" s="58" t="s">
        <v>419</v>
      </c>
      <c r="AI44" s="59" t="s">
        <v>419</v>
      </c>
      <c r="AJ44" s="59" t="s">
        <v>419</v>
      </c>
      <c r="AK44" s="59" t="s">
        <v>419</v>
      </c>
      <c r="AL44" s="59" t="s">
        <v>419</v>
      </c>
      <c r="AN44" s="474"/>
      <c r="AO44" s="475"/>
      <c r="AP44" s="475"/>
      <c r="AQ44" s="475"/>
      <c r="AR44" s="475"/>
      <c r="AS44" s="475"/>
      <c r="AT44" s="480"/>
      <c r="AU44" s="480"/>
    </row>
    <row r="45" spans="2:47" ht="3" customHeight="1" thickBot="1">
      <c r="B45" s="430"/>
      <c r="C45" s="430"/>
      <c r="D45" s="431"/>
      <c r="E45" s="435"/>
      <c r="F45" s="436"/>
      <c r="G45" s="436"/>
      <c r="H45" s="436"/>
      <c r="I45" s="436"/>
      <c r="J45" s="76" t="s">
        <v>419</v>
      </c>
      <c r="K45" s="77" t="s">
        <v>419</v>
      </c>
      <c r="L45" s="77" t="s">
        <v>419</v>
      </c>
      <c r="M45" s="77" t="s">
        <v>419</v>
      </c>
      <c r="N45" s="77" t="s">
        <v>419</v>
      </c>
      <c r="O45" s="78" t="s">
        <v>419</v>
      </c>
      <c r="P45" s="198" t="s">
        <v>419</v>
      </c>
      <c r="Q45" s="199" t="s">
        <v>419</v>
      </c>
      <c r="R45" s="199" t="s">
        <v>419</v>
      </c>
      <c r="S45" s="199" t="s">
        <v>419</v>
      </c>
      <c r="T45" s="199" t="s">
        <v>419</v>
      </c>
      <c r="U45" s="200" t="s">
        <v>419</v>
      </c>
      <c r="V45" s="198" t="s">
        <v>419</v>
      </c>
      <c r="W45" s="199" t="s">
        <v>419</v>
      </c>
      <c r="X45" s="68" t="s">
        <v>419</v>
      </c>
      <c r="Y45" s="68" t="s">
        <v>419</v>
      </c>
      <c r="Z45" s="68" t="s">
        <v>419</v>
      </c>
      <c r="AA45" s="69" t="s">
        <v>419</v>
      </c>
      <c r="AB45" s="55" t="s">
        <v>419</v>
      </c>
      <c r="AC45" s="56" t="s">
        <v>419</v>
      </c>
      <c r="AD45" s="56" t="s">
        <v>419</v>
      </c>
      <c r="AE45" s="56" t="s">
        <v>419</v>
      </c>
      <c r="AF45" s="56" t="s">
        <v>419</v>
      </c>
      <c r="AG45" s="57" t="s">
        <v>419</v>
      </c>
      <c r="AH45" s="58" t="s">
        <v>419</v>
      </c>
      <c r="AI45" s="59" t="s">
        <v>419</v>
      </c>
      <c r="AJ45" s="59" t="s">
        <v>419</v>
      </c>
      <c r="AK45" s="59" t="s">
        <v>419</v>
      </c>
      <c r="AL45" s="59" t="s">
        <v>419</v>
      </c>
      <c r="AN45" s="474"/>
      <c r="AO45" s="475"/>
      <c r="AP45" s="475"/>
      <c r="AQ45" s="475"/>
      <c r="AR45" s="475"/>
      <c r="AS45" s="476"/>
      <c r="AT45" s="36"/>
      <c r="AU45" s="36"/>
    </row>
    <row r="46" spans="2:47" ht="16.5" hidden="1" thickBot="1">
      <c r="B46" s="430"/>
      <c r="C46" s="430"/>
      <c r="D46" s="431"/>
      <c r="E46" s="435"/>
      <c r="F46" s="436"/>
      <c r="G46" s="436"/>
      <c r="H46" s="436"/>
      <c r="I46" s="436"/>
      <c r="J46" s="76" t="s">
        <v>419</v>
      </c>
      <c r="K46" s="77" t="s">
        <v>419</v>
      </c>
      <c r="L46" s="77" t="s">
        <v>419</v>
      </c>
      <c r="M46" s="77" t="s">
        <v>419</v>
      </c>
      <c r="N46" s="77" t="s">
        <v>419</v>
      </c>
      <c r="O46" s="78" t="s">
        <v>419</v>
      </c>
      <c r="P46" s="67" t="s">
        <v>419</v>
      </c>
      <c r="Q46" s="68" t="s">
        <v>419</v>
      </c>
      <c r="R46" s="68" t="s">
        <v>419</v>
      </c>
      <c r="S46" s="68" t="s">
        <v>419</v>
      </c>
      <c r="T46" s="68" t="s">
        <v>419</v>
      </c>
      <c r="U46" s="69" t="s">
        <v>419</v>
      </c>
      <c r="V46" s="67" t="s">
        <v>419</v>
      </c>
      <c r="W46" s="68" t="s">
        <v>419</v>
      </c>
      <c r="X46" s="68" t="s">
        <v>419</v>
      </c>
      <c r="Y46" s="68" t="s">
        <v>419</v>
      </c>
      <c r="Z46" s="68" t="s">
        <v>419</v>
      </c>
      <c r="AA46" s="69" t="s">
        <v>419</v>
      </c>
      <c r="AB46" s="55" t="s">
        <v>419</v>
      </c>
      <c r="AC46" s="56" t="s">
        <v>419</v>
      </c>
      <c r="AD46" s="56" t="s">
        <v>419</v>
      </c>
      <c r="AE46" s="56" t="s">
        <v>419</v>
      </c>
      <c r="AF46" s="56" t="s">
        <v>419</v>
      </c>
      <c r="AG46" s="57" t="s">
        <v>419</v>
      </c>
      <c r="AH46" s="58" t="s">
        <v>419</v>
      </c>
      <c r="AI46" s="59" t="s">
        <v>419</v>
      </c>
      <c r="AJ46" s="59" t="s">
        <v>419</v>
      </c>
      <c r="AK46" s="59" t="s">
        <v>419</v>
      </c>
      <c r="AL46" s="59" t="s">
        <v>419</v>
      </c>
      <c r="AN46" s="474"/>
      <c r="AO46" s="475"/>
      <c r="AP46" s="475"/>
      <c r="AQ46" s="475"/>
      <c r="AR46" s="475"/>
      <c r="AS46" s="476"/>
    </row>
    <row r="47" spans="2:47" ht="16.5" hidden="1" thickBot="1">
      <c r="B47" s="430"/>
      <c r="C47" s="430"/>
      <c r="D47" s="431"/>
      <c r="E47" s="438"/>
      <c r="F47" s="439"/>
      <c r="G47" s="439"/>
      <c r="H47" s="439"/>
      <c r="I47" s="439"/>
      <c r="J47" s="79" t="s">
        <v>419</v>
      </c>
      <c r="K47" s="80" t="s">
        <v>419</v>
      </c>
      <c r="L47" s="80" t="s">
        <v>419</v>
      </c>
      <c r="M47" s="80" t="s">
        <v>419</v>
      </c>
      <c r="N47" s="80" t="s">
        <v>419</v>
      </c>
      <c r="O47" s="81" t="s">
        <v>419</v>
      </c>
      <c r="P47" s="67" t="s">
        <v>419</v>
      </c>
      <c r="Q47" s="68" t="s">
        <v>419</v>
      </c>
      <c r="R47" s="68" t="s">
        <v>419</v>
      </c>
      <c r="S47" s="68" t="s">
        <v>419</v>
      </c>
      <c r="T47" s="68" t="s">
        <v>419</v>
      </c>
      <c r="U47" s="69" t="s">
        <v>419</v>
      </c>
      <c r="V47" s="70" t="s">
        <v>419</v>
      </c>
      <c r="W47" s="71" t="s">
        <v>419</v>
      </c>
      <c r="X47" s="71" t="s">
        <v>419</v>
      </c>
      <c r="Y47" s="71" t="s">
        <v>419</v>
      </c>
      <c r="Z47" s="71" t="s">
        <v>419</v>
      </c>
      <c r="AA47" s="72" t="s">
        <v>419</v>
      </c>
      <c r="AB47" s="60" t="s">
        <v>419</v>
      </c>
      <c r="AC47" s="61" t="s">
        <v>419</v>
      </c>
      <c r="AD47" s="61" t="s">
        <v>419</v>
      </c>
      <c r="AE47" s="61" t="s">
        <v>419</v>
      </c>
      <c r="AF47" s="61" t="s">
        <v>419</v>
      </c>
      <c r="AG47" s="62" t="s">
        <v>419</v>
      </c>
      <c r="AH47" s="63" t="s">
        <v>419</v>
      </c>
      <c r="AI47" s="64" t="s">
        <v>419</v>
      </c>
      <c r="AJ47" s="64" t="s">
        <v>419</v>
      </c>
      <c r="AK47" s="64" t="s">
        <v>419</v>
      </c>
      <c r="AL47" s="64" t="s">
        <v>419</v>
      </c>
      <c r="AN47" s="477"/>
      <c r="AO47" s="478"/>
      <c r="AP47" s="478"/>
      <c r="AQ47" s="478"/>
      <c r="AR47" s="478"/>
      <c r="AS47" s="479"/>
    </row>
    <row r="48" spans="2:47" ht="23.25">
      <c r="B48" s="430"/>
      <c r="C48" s="430"/>
      <c r="D48" s="431"/>
      <c r="E48" s="432" t="s">
        <v>430</v>
      </c>
      <c r="F48" s="433"/>
      <c r="G48" s="433"/>
      <c r="H48" s="433"/>
      <c r="I48" s="434"/>
      <c r="J48" s="73" t="s">
        <v>419</v>
      </c>
      <c r="K48" s="74" t="s">
        <v>419</v>
      </c>
      <c r="L48" s="74" t="s">
        <v>419</v>
      </c>
      <c r="M48" s="74" t="s">
        <v>419</v>
      </c>
      <c r="N48" s="74" t="s">
        <v>419</v>
      </c>
      <c r="O48" s="75" t="s">
        <v>419</v>
      </c>
      <c r="P48" s="73" t="s">
        <v>419</v>
      </c>
      <c r="Q48" s="74" t="s">
        <v>419</v>
      </c>
      <c r="R48" s="74" t="s">
        <v>419</v>
      </c>
      <c r="S48" s="74" t="s">
        <v>419</v>
      </c>
      <c r="T48" s="74" t="s">
        <v>419</v>
      </c>
      <c r="U48" s="75" t="s">
        <v>419</v>
      </c>
      <c r="V48" s="195" t="s">
        <v>419</v>
      </c>
      <c r="W48" s="204" t="s">
        <v>419</v>
      </c>
      <c r="X48" s="65" t="s">
        <v>419</v>
      </c>
      <c r="Y48" s="65" t="s">
        <v>419</v>
      </c>
      <c r="Z48" s="65" t="s">
        <v>419</v>
      </c>
      <c r="AA48" s="66" t="s">
        <v>419</v>
      </c>
      <c r="AB48" s="50" t="s">
        <v>419</v>
      </c>
      <c r="AC48" s="51" t="s">
        <v>419</v>
      </c>
      <c r="AD48" s="51" t="s">
        <v>419</v>
      </c>
      <c r="AE48" s="51" t="s">
        <v>419</v>
      </c>
      <c r="AF48" s="51" t="s">
        <v>419</v>
      </c>
      <c r="AG48" s="52" t="s">
        <v>419</v>
      </c>
      <c r="AH48" s="53" t="s">
        <v>419</v>
      </c>
      <c r="AI48" s="54" t="s">
        <v>419</v>
      </c>
      <c r="AJ48" s="54" t="s">
        <v>419</v>
      </c>
      <c r="AK48" s="54" t="s">
        <v>419</v>
      </c>
      <c r="AL48" s="54" t="s">
        <v>419</v>
      </c>
    </row>
    <row r="49" spans="2:38" ht="15.75">
      <c r="B49" s="430"/>
      <c r="C49" s="430"/>
      <c r="D49" s="431"/>
      <c r="E49" s="451"/>
      <c r="F49" s="436"/>
      <c r="G49" s="436"/>
      <c r="H49" s="436"/>
      <c r="I49" s="437"/>
      <c r="J49" s="76" t="s">
        <v>419</v>
      </c>
      <c r="K49" s="77" t="s">
        <v>419</v>
      </c>
      <c r="L49" s="77" t="s">
        <v>419</v>
      </c>
      <c r="M49" s="77" t="s">
        <v>419</v>
      </c>
      <c r="N49" s="77" t="s">
        <v>419</v>
      </c>
      <c r="O49" s="78" t="s">
        <v>419</v>
      </c>
      <c r="P49" s="76" t="s">
        <v>419</v>
      </c>
      <c r="Q49" s="77" t="s">
        <v>419</v>
      </c>
      <c r="R49" s="77" t="s">
        <v>419</v>
      </c>
      <c r="S49" s="77" t="s">
        <v>419</v>
      </c>
      <c r="T49" s="77" t="s">
        <v>419</v>
      </c>
      <c r="U49" s="78" t="s">
        <v>419</v>
      </c>
      <c r="V49" s="198" t="s">
        <v>419</v>
      </c>
      <c r="W49" s="199" t="s">
        <v>419</v>
      </c>
      <c r="X49" s="68" t="s">
        <v>419</v>
      </c>
      <c r="Y49" s="68" t="s">
        <v>419</v>
      </c>
      <c r="Z49" s="68" t="s">
        <v>419</v>
      </c>
      <c r="AA49" s="69" t="s">
        <v>419</v>
      </c>
      <c r="AB49" s="55" t="s">
        <v>419</v>
      </c>
      <c r="AC49" s="56" t="s">
        <v>419</v>
      </c>
      <c r="AD49" s="56" t="s">
        <v>419</v>
      </c>
      <c r="AE49" s="56" t="s">
        <v>419</v>
      </c>
      <c r="AF49" s="56" t="s">
        <v>419</v>
      </c>
      <c r="AG49" s="57" t="s">
        <v>419</v>
      </c>
      <c r="AH49" s="58" t="s">
        <v>419</v>
      </c>
      <c r="AI49" s="59" t="s">
        <v>419</v>
      </c>
      <c r="AJ49" s="59" t="s">
        <v>419</v>
      </c>
      <c r="AK49" s="59" t="s">
        <v>419</v>
      </c>
      <c r="AL49" s="59" t="s">
        <v>419</v>
      </c>
    </row>
    <row r="50" spans="2:38" ht="15.75">
      <c r="B50" s="430"/>
      <c r="C50" s="430"/>
      <c r="D50" s="431"/>
      <c r="E50" s="451"/>
      <c r="F50" s="436"/>
      <c r="G50" s="436"/>
      <c r="H50" s="436"/>
      <c r="I50" s="437"/>
      <c r="J50" s="76" t="s">
        <v>419</v>
      </c>
      <c r="K50" s="77" t="s">
        <v>419</v>
      </c>
      <c r="L50" s="77" t="s">
        <v>419</v>
      </c>
      <c r="M50" s="77" t="s">
        <v>419</v>
      </c>
      <c r="N50" s="77" t="s">
        <v>419</v>
      </c>
      <c r="O50" s="78" t="s">
        <v>419</v>
      </c>
      <c r="P50" s="76" t="s">
        <v>419</v>
      </c>
      <c r="Q50" s="77" t="s">
        <v>419</v>
      </c>
      <c r="R50" s="77" t="s">
        <v>419</v>
      </c>
      <c r="S50" s="77" t="s">
        <v>419</v>
      </c>
      <c r="T50" s="77" t="s">
        <v>419</v>
      </c>
      <c r="U50" s="78" t="s">
        <v>419</v>
      </c>
      <c r="V50" s="198" t="s">
        <v>419</v>
      </c>
      <c r="W50" s="199" t="s">
        <v>419</v>
      </c>
      <c r="X50" s="68" t="s">
        <v>419</v>
      </c>
      <c r="Y50" s="68" t="s">
        <v>419</v>
      </c>
      <c r="Z50" s="68" t="s">
        <v>419</v>
      </c>
      <c r="AA50" s="69" t="s">
        <v>419</v>
      </c>
      <c r="AB50" s="55" t="s">
        <v>419</v>
      </c>
      <c r="AC50" s="56" t="s">
        <v>419</v>
      </c>
      <c r="AD50" s="56" t="s">
        <v>419</v>
      </c>
      <c r="AE50" s="56" t="s">
        <v>419</v>
      </c>
      <c r="AF50" s="56" t="s">
        <v>419</v>
      </c>
      <c r="AG50" s="57" t="s">
        <v>419</v>
      </c>
      <c r="AH50" s="58" t="s">
        <v>419</v>
      </c>
      <c r="AI50" s="59" t="s">
        <v>419</v>
      </c>
      <c r="AJ50" s="59" t="s">
        <v>419</v>
      </c>
      <c r="AK50" s="59" t="s">
        <v>419</v>
      </c>
      <c r="AL50" s="59" t="s">
        <v>419</v>
      </c>
    </row>
    <row r="51" spans="2:38" ht="15.75">
      <c r="B51" s="430"/>
      <c r="C51" s="430"/>
      <c r="D51" s="431"/>
      <c r="E51" s="435"/>
      <c r="F51" s="436"/>
      <c r="G51" s="436"/>
      <c r="H51" s="436"/>
      <c r="I51" s="437"/>
      <c r="J51" s="76" t="s">
        <v>419</v>
      </c>
      <c r="K51" s="77" t="s">
        <v>419</v>
      </c>
      <c r="L51" s="77" t="s">
        <v>419</v>
      </c>
      <c r="M51" s="77" t="s">
        <v>419</v>
      </c>
      <c r="N51" s="77" t="s">
        <v>419</v>
      </c>
      <c r="O51" s="78" t="s">
        <v>419</v>
      </c>
      <c r="P51" s="76" t="s">
        <v>419</v>
      </c>
      <c r="Q51" s="77" t="s">
        <v>419</v>
      </c>
      <c r="R51" s="77" t="s">
        <v>419</v>
      </c>
      <c r="S51" s="77" t="s">
        <v>419</v>
      </c>
      <c r="T51" s="77" t="s">
        <v>419</v>
      </c>
      <c r="U51" s="78" t="s">
        <v>419</v>
      </c>
      <c r="V51" s="198" t="s">
        <v>419</v>
      </c>
      <c r="W51" s="199" t="s">
        <v>419</v>
      </c>
      <c r="X51" s="68" t="s">
        <v>419</v>
      </c>
      <c r="Y51" s="68" t="s">
        <v>419</v>
      </c>
      <c r="Z51" s="68" t="s">
        <v>419</v>
      </c>
      <c r="AA51" s="69" t="s">
        <v>419</v>
      </c>
      <c r="AB51" s="55" t="s">
        <v>419</v>
      </c>
      <c r="AC51" s="56" t="s">
        <v>419</v>
      </c>
      <c r="AD51" s="56" t="s">
        <v>419</v>
      </c>
      <c r="AE51" s="56" t="s">
        <v>419</v>
      </c>
      <c r="AF51" s="56" t="s">
        <v>419</v>
      </c>
      <c r="AG51" s="57" t="s">
        <v>419</v>
      </c>
      <c r="AH51" s="58" t="s">
        <v>419</v>
      </c>
      <c r="AI51" s="59" t="s">
        <v>419</v>
      </c>
      <c r="AJ51" s="59" t="s">
        <v>419</v>
      </c>
      <c r="AK51" s="59" t="s">
        <v>419</v>
      </c>
      <c r="AL51" s="59" t="s">
        <v>419</v>
      </c>
    </row>
    <row r="52" spans="2:38" ht="15.75">
      <c r="B52" s="430"/>
      <c r="C52" s="430"/>
      <c r="D52" s="431"/>
      <c r="E52" s="435"/>
      <c r="F52" s="436"/>
      <c r="G52" s="436"/>
      <c r="H52" s="436"/>
      <c r="I52" s="437"/>
      <c r="J52" s="76" t="s">
        <v>419</v>
      </c>
      <c r="K52" s="77" t="s">
        <v>419</v>
      </c>
      <c r="L52" s="77" t="s">
        <v>419</v>
      </c>
      <c r="M52" s="77" t="s">
        <v>419</v>
      </c>
      <c r="N52" s="77" t="s">
        <v>419</v>
      </c>
      <c r="O52" s="78" t="s">
        <v>419</v>
      </c>
      <c r="P52" s="76" t="s">
        <v>419</v>
      </c>
      <c r="Q52" s="77" t="s">
        <v>419</v>
      </c>
      <c r="R52" s="77" t="s">
        <v>419</v>
      </c>
      <c r="S52" s="77" t="s">
        <v>419</v>
      </c>
      <c r="T52" s="77" t="s">
        <v>419</v>
      </c>
      <c r="U52" s="78" t="s">
        <v>419</v>
      </c>
      <c r="V52" s="198" t="s">
        <v>419</v>
      </c>
      <c r="W52" s="199" t="s">
        <v>419</v>
      </c>
      <c r="X52" s="68" t="s">
        <v>419</v>
      </c>
      <c r="Y52" s="68" t="s">
        <v>419</v>
      </c>
      <c r="Z52" s="68" t="s">
        <v>419</v>
      </c>
      <c r="AA52" s="69" t="s">
        <v>419</v>
      </c>
      <c r="AB52" s="55" t="s">
        <v>419</v>
      </c>
      <c r="AC52" s="56" t="s">
        <v>419</v>
      </c>
      <c r="AD52" s="56" t="s">
        <v>419</v>
      </c>
      <c r="AE52" s="56" t="s">
        <v>419</v>
      </c>
      <c r="AF52" s="56" t="s">
        <v>419</v>
      </c>
      <c r="AG52" s="57" t="s">
        <v>419</v>
      </c>
      <c r="AH52" s="58" t="s">
        <v>419</v>
      </c>
      <c r="AI52" s="59" t="s">
        <v>419</v>
      </c>
      <c r="AJ52" s="59" t="s">
        <v>419</v>
      </c>
      <c r="AK52" s="59" t="s">
        <v>419</v>
      </c>
      <c r="AL52" s="59" t="s">
        <v>419</v>
      </c>
    </row>
    <row r="53" spans="2:38" ht="5.25" customHeight="1">
      <c r="B53" s="430"/>
      <c r="C53" s="430"/>
      <c r="D53" s="431"/>
      <c r="E53" s="435"/>
      <c r="F53" s="436"/>
      <c r="G53" s="436"/>
      <c r="H53" s="436"/>
      <c r="I53" s="437"/>
      <c r="J53" s="76" t="s">
        <v>419</v>
      </c>
      <c r="K53" s="77" t="s">
        <v>419</v>
      </c>
      <c r="L53" s="77" t="s">
        <v>419</v>
      </c>
      <c r="M53" s="77" t="s">
        <v>419</v>
      </c>
      <c r="N53" s="77" t="s">
        <v>419</v>
      </c>
      <c r="O53" s="78" t="s">
        <v>419</v>
      </c>
      <c r="P53" s="76" t="s">
        <v>419</v>
      </c>
      <c r="Q53" s="77" t="s">
        <v>419</v>
      </c>
      <c r="R53" s="77" t="s">
        <v>419</v>
      </c>
      <c r="S53" s="77" t="s">
        <v>419</v>
      </c>
      <c r="T53" s="77" t="s">
        <v>419</v>
      </c>
      <c r="U53" s="78" t="s">
        <v>419</v>
      </c>
      <c r="V53" s="198" t="s">
        <v>419</v>
      </c>
      <c r="W53" s="199" t="s">
        <v>419</v>
      </c>
      <c r="X53" s="68" t="s">
        <v>419</v>
      </c>
      <c r="Y53" s="68" t="s">
        <v>419</v>
      </c>
      <c r="Z53" s="68" t="s">
        <v>419</v>
      </c>
      <c r="AA53" s="69" t="s">
        <v>419</v>
      </c>
      <c r="AB53" s="55" t="s">
        <v>419</v>
      </c>
      <c r="AC53" s="56" t="s">
        <v>419</v>
      </c>
      <c r="AD53" s="56" t="s">
        <v>419</v>
      </c>
      <c r="AE53" s="56" t="s">
        <v>419</v>
      </c>
      <c r="AF53" s="56" t="s">
        <v>419</v>
      </c>
      <c r="AG53" s="57" t="s">
        <v>419</v>
      </c>
      <c r="AH53" s="58" t="s">
        <v>419</v>
      </c>
      <c r="AI53" s="59" t="s">
        <v>419</v>
      </c>
      <c r="AJ53" s="59" t="s">
        <v>419</v>
      </c>
      <c r="AK53" s="59" t="s">
        <v>419</v>
      </c>
      <c r="AL53" s="59" t="s">
        <v>419</v>
      </c>
    </row>
    <row r="54" spans="2:38" ht="3" hidden="1" customHeight="1">
      <c r="B54" s="430"/>
      <c r="C54" s="430"/>
      <c r="D54" s="431"/>
      <c r="E54" s="435"/>
      <c r="F54" s="436"/>
      <c r="G54" s="436"/>
      <c r="H54" s="436"/>
      <c r="I54" s="437"/>
      <c r="J54" s="76" t="s">
        <v>419</v>
      </c>
      <c r="K54" s="77" t="s">
        <v>419</v>
      </c>
      <c r="L54" s="77" t="s">
        <v>419</v>
      </c>
      <c r="M54" s="77" t="s">
        <v>419</v>
      </c>
      <c r="N54" s="77" t="s">
        <v>419</v>
      </c>
      <c r="O54" s="78" t="s">
        <v>419</v>
      </c>
      <c r="P54" s="76" t="s">
        <v>419</v>
      </c>
      <c r="Q54" s="77" t="s">
        <v>419</v>
      </c>
      <c r="R54" s="77" t="s">
        <v>419</v>
      </c>
      <c r="S54" s="77" t="s">
        <v>419</v>
      </c>
      <c r="T54" s="77" t="s">
        <v>419</v>
      </c>
      <c r="U54" s="78" t="s">
        <v>419</v>
      </c>
      <c r="V54" s="198" t="s">
        <v>419</v>
      </c>
      <c r="W54" s="199" t="s">
        <v>419</v>
      </c>
      <c r="X54" s="68" t="s">
        <v>419</v>
      </c>
      <c r="Y54" s="68" t="s">
        <v>419</v>
      </c>
      <c r="Z54" s="68" t="s">
        <v>419</v>
      </c>
      <c r="AA54" s="69" t="s">
        <v>419</v>
      </c>
      <c r="AB54" s="55" t="s">
        <v>419</v>
      </c>
      <c r="AC54" s="56" t="s">
        <v>419</v>
      </c>
      <c r="AD54" s="56" t="s">
        <v>419</v>
      </c>
      <c r="AE54" s="56" t="s">
        <v>419</v>
      </c>
      <c r="AF54" s="56" t="s">
        <v>419</v>
      </c>
      <c r="AG54" s="57" t="s">
        <v>419</v>
      </c>
      <c r="AH54" s="58" t="s">
        <v>419</v>
      </c>
      <c r="AI54" s="59" t="s">
        <v>419</v>
      </c>
      <c r="AJ54" s="59" t="s">
        <v>419</v>
      </c>
      <c r="AK54" s="59" t="s">
        <v>419</v>
      </c>
      <c r="AL54" s="59" t="s">
        <v>419</v>
      </c>
    </row>
    <row r="55" spans="2:38" ht="15.75" hidden="1">
      <c r="B55" s="430"/>
      <c r="C55" s="430"/>
      <c r="D55" s="431"/>
      <c r="E55" s="435"/>
      <c r="F55" s="436"/>
      <c r="G55" s="436"/>
      <c r="H55" s="436"/>
      <c r="I55" s="437"/>
      <c r="J55" s="76" t="s">
        <v>419</v>
      </c>
      <c r="K55" s="77" t="s">
        <v>419</v>
      </c>
      <c r="L55" s="77" t="s">
        <v>419</v>
      </c>
      <c r="M55" s="77" t="s">
        <v>419</v>
      </c>
      <c r="N55" s="77" t="s">
        <v>419</v>
      </c>
      <c r="O55" s="78" t="s">
        <v>419</v>
      </c>
      <c r="P55" s="76" t="s">
        <v>419</v>
      </c>
      <c r="Q55" s="77" t="s">
        <v>419</v>
      </c>
      <c r="R55" s="77" t="s">
        <v>419</v>
      </c>
      <c r="S55" s="77" t="s">
        <v>419</v>
      </c>
      <c r="T55" s="77" t="s">
        <v>419</v>
      </c>
      <c r="U55" s="78" t="s">
        <v>419</v>
      </c>
      <c r="V55" s="198" t="s">
        <v>419</v>
      </c>
      <c r="W55" s="199" t="s">
        <v>419</v>
      </c>
      <c r="X55" s="68" t="s">
        <v>419</v>
      </c>
      <c r="Y55" s="68" t="s">
        <v>419</v>
      </c>
      <c r="Z55" s="68" t="s">
        <v>419</v>
      </c>
      <c r="AA55" s="69" t="s">
        <v>419</v>
      </c>
      <c r="AB55" s="55" t="s">
        <v>419</v>
      </c>
      <c r="AC55" s="56" t="s">
        <v>419</v>
      </c>
      <c r="AD55" s="56" t="s">
        <v>419</v>
      </c>
      <c r="AE55" s="56" t="s">
        <v>419</v>
      </c>
      <c r="AF55" s="56" t="s">
        <v>419</v>
      </c>
      <c r="AG55" s="57" t="s">
        <v>419</v>
      </c>
      <c r="AH55" s="58" t="s">
        <v>419</v>
      </c>
      <c r="AI55" s="59" t="s">
        <v>419</v>
      </c>
      <c r="AJ55" s="59" t="s">
        <v>419</v>
      </c>
      <c r="AK55" s="59" t="s">
        <v>419</v>
      </c>
      <c r="AL55" s="59" t="s">
        <v>419</v>
      </c>
    </row>
    <row r="56" spans="2:38" ht="15.75" hidden="1">
      <c r="B56" s="430"/>
      <c r="C56" s="430"/>
      <c r="D56" s="431"/>
      <c r="E56" s="435"/>
      <c r="F56" s="436"/>
      <c r="G56" s="436"/>
      <c r="H56" s="436"/>
      <c r="I56" s="437"/>
      <c r="J56" s="76" t="s">
        <v>419</v>
      </c>
      <c r="K56" s="77" t="s">
        <v>419</v>
      </c>
      <c r="L56" s="77" t="s">
        <v>419</v>
      </c>
      <c r="M56" s="77" t="s">
        <v>419</v>
      </c>
      <c r="N56" s="77" t="s">
        <v>419</v>
      </c>
      <c r="O56" s="78" t="s">
        <v>419</v>
      </c>
      <c r="P56" s="76" t="s">
        <v>419</v>
      </c>
      <c r="Q56" s="77" t="s">
        <v>419</v>
      </c>
      <c r="R56" s="77" t="s">
        <v>419</v>
      </c>
      <c r="S56" s="77" t="s">
        <v>419</v>
      </c>
      <c r="T56" s="77" t="s">
        <v>419</v>
      </c>
      <c r="U56" s="78" t="s">
        <v>419</v>
      </c>
      <c r="V56" s="198" t="s">
        <v>419</v>
      </c>
      <c r="W56" s="199" t="s">
        <v>419</v>
      </c>
      <c r="X56" s="68" t="s">
        <v>419</v>
      </c>
      <c r="Y56" s="68" t="s">
        <v>419</v>
      </c>
      <c r="Z56" s="68" t="s">
        <v>419</v>
      </c>
      <c r="AA56" s="69" t="s">
        <v>419</v>
      </c>
      <c r="AB56" s="55" t="s">
        <v>419</v>
      </c>
      <c r="AC56" s="56" t="s">
        <v>419</v>
      </c>
      <c r="AD56" s="56" t="s">
        <v>419</v>
      </c>
      <c r="AE56" s="56" t="s">
        <v>419</v>
      </c>
      <c r="AF56" s="56" t="s">
        <v>419</v>
      </c>
      <c r="AG56" s="57" t="s">
        <v>419</v>
      </c>
      <c r="AH56" s="58" t="s">
        <v>419</v>
      </c>
      <c r="AI56" s="59" t="s">
        <v>419</v>
      </c>
      <c r="AJ56" s="59" t="s">
        <v>419</v>
      </c>
      <c r="AK56" s="59" t="s">
        <v>419</v>
      </c>
      <c r="AL56" s="59" t="s">
        <v>419</v>
      </c>
    </row>
    <row r="57" spans="2:38" ht="16.5" thickBot="1">
      <c r="B57" s="430"/>
      <c r="C57" s="430"/>
      <c r="D57" s="431"/>
      <c r="E57" s="438"/>
      <c r="F57" s="439"/>
      <c r="G57" s="439"/>
      <c r="H57" s="439"/>
      <c r="I57" s="440"/>
      <c r="J57" s="79" t="s">
        <v>419</v>
      </c>
      <c r="K57" s="80" t="s">
        <v>419</v>
      </c>
      <c r="L57" s="80" t="s">
        <v>419</v>
      </c>
      <c r="M57" s="80" t="s">
        <v>419</v>
      </c>
      <c r="N57" s="80" t="s">
        <v>419</v>
      </c>
      <c r="O57" s="81" t="s">
        <v>419</v>
      </c>
      <c r="P57" s="79" t="s">
        <v>419</v>
      </c>
      <c r="Q57" s="80" t="s">
        <v>419</v>
      </c>
      <c r="R57" s="80" t="s">
        <v>419</v>
      </c>
      <c r="S57" s="80" t="s">
        <v>419</v>
      </c>
      <c r="T57" s="80" t="s">
        <v>419</v>
      </c>
      <c r="U57" s="81" t="s">
        <v>419</v>
      </c>
      <c r="V57" s="201" t="s">
        <v>419</v>
      </c>
      <c r="W57" s="202" t="s">
        <v>419</v>
      </c>
      <c r="X57" s="71" t="s">
        <v>419</v>
      </c>
      <c r="Y57" s="71" t="s">
        <v>419</v>
      </c>
      <c r="Z57" s="71" t="s">
        <v>419</v>
      </c>
      <c r="AA57" s="72" t="s">
        <v>419</v>
      </c>
      <c r="AB57" s="60" t="s">
        <v>419</v>
      </c>
      <c r="AC57" s="61" t="s">
        <v>419</v>
      </c>
      <c r="AD57" s="61" t="s">
        <v>419</v>
      </c>
      <c r="AE57" s="61" t="s">
        <v>419</v>
      </c>
      <c r="AF57" s="61" t="s">
        <v>419</v>
      </c>
      <c r="AG57" s="62" t="s">
        <v>419</v>
      </c>
      <c r="AH57" s="58" t="s">
        <v>419</v>
      </c>
      <c r="AI57" s="59" t="s">
        <v>419</v>
      </c>
      <c r="AJ57" s="59" t="s">
        <v>419</v>
      </c>
      <c r="AK57" s="59" t="s">
        <v>419</v>
      </c>
      <c r="AL57" s="59" t="s">
        <v>419</v>
      </c>
    </row>
    <row r="58" spans="2:38" ht="15" customHeight="1">
      <c r="J58" s="432" t="s">
        <v>431</v>
      </c>
      <c r="K58" s="433"/>
      <c r="L58" s="433"/>
      <c r="M58" s="433"/>
      <c r="N58" s="433"/>
      <c r="O58" s="434"/>
      <c r="P58" s="432" t="s">
        <v>432</v>
      </c>
      <c r="Q58" s="433"/>
      <c r="R58" s="433"/>
      <c r="S58" s="433"/>
      <c r="T58" s="433"/>
      <c r="U58" s="434"/>
      <c r="V58" s="432" t="s">
        <v>433</v>
      </c>
      <c r="W58" s="433"/>
      <c r="X58" s="433"/>
      <c r="Y58" s="433"/>
      <c r="Z58" s="433"/>
      <c r="AA58" s="434"/>
      <c r="AB58" s="432" t="s">
        <v>434</v>
      </c>
      <c r="AC58" s="481"/>
      <c r="AD58" s="433"/>
      <c r="AE58" s="433"/>
      <c r="AF58" s="433"/>
      <c r="AG58" s="433"/>
      <c r="AH58" s="432" t="s">
        <v>435</v>
      </c>
      <c r="AI58" s="433"/>
      <c r="AJ58" s="433"/>
      <c r="AK58" s="433"/>
      <c r="AL58" s="434"/>
    </row>
    <row r="59" spans="2:38" ht="15" customHeight="1">
      <c r="J59" s="435"/>
      <c r="K59" s="436"/>
      <c r="L59" s="436"/>
      <c r="M59" s="436"/>
      <c r="N59" s="436"/>
      <c r="O59" s="437"/>
      <c r="P59" s="435"/>
      <c r="Q59" s="436"/>
      <c r="R59" s="436"/>
      <c r="S59" s="436"/>
      <c r="T59" s="436"/>
      <c r="U59" s="437"/>
      <c r="V59" s="435"/>
      <c r="W59" s="436"/>
      <c r="X59" s="436"/>
      <c r="Y59" s="436"/>
      <c r="Z59" s="436"/>
      <c r="AA59" s="437"/>
      <c r="AB59" s="435"/>
      <c r="AC59" s="436"/>
      <c r="AD59" s="436"/>
      <c r="AE59" s="436"/>
      <c r="AF59" s="436"/>
      <c r="AG59" s="436"/>
      <c r="AH59" s="451"/>
      <c r="AI59" s="436"/>
      <c r="AJ59" s="436"/>
      <c r="AK59" s="436"/>
      <c r="AL59" s="437"/>
    </row>
    <row r="60" spans="2:38" ht="15" customHeight="1">
      <c r="J60" s="435"/>
      <c r="K60" s="436"/>
      <c r="L60" s="436"/>
      <c r="M60" s="436"/>
      <c r="N60" s="436"/>
      <c r="O60" s="437"/>
      <c r="P60" s="435"/>
      <c r="Q60" s="436"/>
      <c r="R60" s="436"/>
      <c r="S60" s="436"/>
      <c r="T60" s="436"/>
      <c r="U60" s="437"/>
      <c r="V60" s="435"/>
      <c r="W60" s="436"/>
      <c r="X60" s="436"/>
      <c r="Y60" s="436"/>
      <c r="Z60" s="436"/>
      <c r="AA60" s="437"/>
      <c r="AB60" s="435"/>
      <c r="AC60" s="436"/>
      <c r="AD60" s="436"/>
      <c r="AE60" s="436"/>
      <c r="AF60" s="436"/>
      <c r="AG60" s="436"/>
      <c r="AH60" s="451"/>
      <c r="AI60" s="436"/>
      <c r="AJ60" s="436"/>
      <c r="AK60" s="436"/>
      <c r="AL60" s="437"/>
    </row>
    <row r="61" spans="2:38" ht="15" customHeight="1">
      <c r="J61" s="435"/>
      <c r="K61" s="436"/>
      <c r="L61" s="436"/>
      <c r="M61" s="436"/>
      <c r="N61" s="436"/>
      <c r="O61" s="437"/>
      <c r="P61" s="435"/>
      <c r="Q61" s="436"/>
      <c r="R61" s="436"/>
      <c r="S61" s="436"/>
      <c r="T61" s="436"/>
      <c r="U61" s="437"/>
      <c r="V61" s="435"/>
      <c r="W61" s="436"/>
      <c r="X61" s="436"/>
      <c r="Y61" s="436"/>
      <c r="Z61" s="436"/>
      <c r="AA61" s="437"/>
      <c r="AB61" s="435"/>
      <c r="AC61" s="436"/>
      <c r="AD61" s="436"/>
      <c r="AE61" s="436"/>
      <c r="AF61" s="436"/>
      <c r="AG61" s="436"/>
      <c r="AH61" s="435"/>
      <c r="AI61" s="436"/>
      <c r="AJ61" s="436"/>
      <c r="AK61" s="436"/>
      <c r="AL61" s="437"/>
    </row>
    <row r="62" spans="2:38" ht="15" customHeight="1">
      <c r="J62" s="435"/>
      <c r="K62" s="436"/>
      <c r="L62" s="436"/>
      <c r="M62" s="436"/>
      <c r="N62" s="436"/>
      <c r="O62" s="437"/>
      <c r="P62" s="435"/>
      <c r="Q62" s="436"/>
      <c r="R62" s="436"/>
      <c r="S62" s="436"/>
      <c r="T62" s="436"/>
      <c r="U62" s="437"/>
      <c r="V62" s="435"/>
      <c r="W62" s="436"/>
      <c r="X62" s="436"/>
      <c r="Y62" s="436"/>
      <c r="Z62" s="436"/>
      <c r="AA62" s="437"/>
      <c r="AB62" s="435"/>
      <c r="AC62" s="436"/>
      <c r="AD62" s="436"/>
      <c r="AE62" s="436"/>
      <c r="AF62" s="436"/>
      <c r="AG62" s="436"/>
      <c r="AH62" s="435"/>
      <c r="AI62" s="436"/>
      <c r="AJ62" s="436"/>
      <c r="AK62" s="436"/>
      <c r="AL62" s="437"/>
    </row>
    <row r="63" spans="2:38" ht="28.5" customHeight="1" thickBot="1">
      <c r="J63" s="438"/>
      <c r="K63" s="439"/>
      <c r="L63" s="439"/>
      <c r="M63" s="439"/>
      <c r="N63" s="439"/>
      <c r="O63" s="440"/>
      <c r="P63" s="438"/>
      <c r="Q63" s="439"/>
      <c r="R63" s="439"/>
      <c r="S63" s="439"/>
      <c r="T63" s="439"/>
      <c r="U63" s="440"/>
      <c r="V63" s="438"/>
      <c r="W63" s="439"/>
      <c r="X63" s="439"/>
      <c r="Y63" s="439"/>
      <c r="Z63" s="439"/>
      <c r="AA63" s="440"/>
      <c r="AB63" s="438"/>
      <c r="AC63" s="439"/>
      <c r="AD63" s="439"/>
      <c r="AE63" s="439"/>
      <c r="AF63" s="439"/>
      <c r="AG63" s="439"/>
      <c r="AH63" s="438"/>
      <c r="AI63" s="439"/>
      <c r="AJ63" s="439"/>
      <c r="AK63" s="439"/>
      <c r="AL63" s="440"/>
    </row>
  </sheetData>
  <mergeCells count="22">
    <mergeCell ref="AH58:AL63"/>
    <mergeCell ref="E28:I37"/>
    <mergeCell ref="AN28:AS37"/>
    <mergeCell ref="AT28:AU35"/>
    <mergeCell ref="E38:I47"/>
    <mergeCell ref="AN38:AS47"/>
    <mergeCell ref="AT38:AU44"/>
    <mergeCell ref="E48:I57"/>
    <mergeCell ref="J58:O63"/>
    <mergeCell ref="P58:U63"/>
    <mergeCell ref="V58:AA63"/>
    <mergeCell ref="AB58:AG63"/>
    <mergeCell ref="B4:I6"/>
    <mergeCell ref="J4:AL6"/>
    <mergeCell ref="AT4:AU6"/>
    <mergeCell ref="B8:D57"/>
    <mergeCell ref="E8:I17"/>
    <mergeCell ref="AN8:AS17"/>
    <mergeCell ref="AT8:AU14"/>
    <mergeCell ref="E18:I27"/>
    <mergeCell ref="AN18:AS27"/>
    <mergeCell ref="AT18:AU2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Z61"/>
  <sheetViews>
    <sheetView workbookViewId="0">
      <selection activeCell="Q15" sqref="Q15"/>
    </sheetView>
  </sheetViews>
  <sheetFormatPr baseColWidth="10" defaultColWidth="11.42578125" defaultRowHeight="15"/>
  <cols>
    <col min="2" max="2" width="25.5703125" customWidth="1"/>
    <col min="6" max="6" width="27.42578125" customWidth="1"/>
    <col min="7" max="7" width="24.7109375" style="136" customWidth="1"/>
    <col min="8" max="8" width="11.42578125" style="136"/>
    <col min="9" max="9" width="18.28515625" style="136" customWidth="1"/>
    <col min="10" max="12" width="11.42578125" style="136"/>
    <col min="17" max="17" width="21.5703125" customWidth="1"/>
    <col min="18" max="18" width="17.5703125" bestFit="1" customWidth="1"/>
    <col min="19" max="19" width="23.85546875" bestFit="1" customWidth="1"/>
    <col min="21" max="21" width="15.5703125" bestFit="1" customWidth="1"/>
    <col min="22" max="22" width="25.28515625" bestFit="1" customWidth="1"/>
    <col min="24" max="24" width="21" bestFit="1" customWidth="1"/>
  </cols>
  <sheetData>
    <row r="1" spans="2:26">
      <c r="G1" s="136" t="s">
        <v>226</v>
      </c>
      <c r="H1" s="136" t="s">
        <v>219</v>
      </c>
    </row>
    <row r="4" spans="2:26">
      <c r="B4" t="s">
        <v>436</v>
      </c>
      <c r="C4" t="s">
        <v>428</v>
      </c>
      <c r="F4" t="s">
        <v>247</v>
      </c>
      <c r="G4" s="135" t="s">
        <v>437</v>
      </c>
      <c r="H4" s="135">
        <v>0.2</v>
      </c>
      <c r="I4" s="135"/>
      <c r="K4" s="135"/>
      <c r="Q4" t="s">
        <v>438</v>
      </c>
      <c r="R4" s="135">
        <v>0.5</v>
      </c>
      <c r="S4" s="136" t="s">
        <v>330</v>
      </c>
      <c r="T4" s="135">
        <v>0.3</v>
      </c>
      <c r="U4" s="136" t="s">
        <v>345</v>
      </c>
      <c r="V4" s="135">
        <v>0.4</v>
      </c>
      <c r="W4" s="136" t="s">
        <v>347</v>
      </c>
    </row>
    <row r="5" spans="2:26">
      <c r="B5" t="s">
        <v>439</v>
      </c>
      <c r="C5" t="s">
        <v>428</v>
      </c>
      <c r="F5" t="s">
        <v>283</v>
      </c>
      <c r="G5" s="135" t="s">
        <v>437</v>
      </c>
      <c r="H5" s="135">
        <v>0.2</v>
      </c>
      <c r="I5" s="135"/>
      <c r="K5" s="135"/>
      <c r="Q5" t="s">
        <v>440</v>
      </c>
      <c r="R5" s="135">
        <v>0.45</v>
      </c>
      <c r="S5" s="136" t="s">
        <v>330</v>
      </c>
      <c r="T5" s="135">
        <v>0.36</v>
      </c>
      <c r="U5" s="136" t="s">
        <v>345</v>
      </c>
      <c r="V5" s="135">
        <v>0.4</v>
      </c>
      <c r="W5" s="136" t="s">
        <v>347</v>
      </c>
    </row>
    <row r="6" spans="2:26">
      <c r="B6" t="s">
        <v>441</v>
      </c>
      <c r="C6" t="s">
        <v>347</v>
      </c>
      <c r="F6" t="s">
        <v>280</v>
      </c>
      <c r="G6" s="135" t="s">
        <v>332</v>
      </c>
      <c r="H6" s="135">
        <v>0.6</v>
      </c>
      <c r="I6" s="135" t="s">
        <v>442</v>
      </c>
      <c r="K6" s="135"/>
      <c r="Q6" t="s">
        <v>443</v>
      </c>
      <c r="R6" s="135">
        <v>0.4</v>
      </c>
      <c r="S6" s="136" t="s">
        <v>330</v>
      </c>
      <c r="T6" s="135">
        <v>0.36</v>
      </c>
      <c r="U6" s="136" t="s">
        <v>345</v>
      </c>
      <c r="V6" s="135">
        <v>0.4</v>
      </c>
      <c r="W6" s="136" t="s">
        <v>347</v>
      </c>
    </row>
    <row r="7" spans="2:26">
      <c r="B7" t="s">
        <v>444</v>
      </c>
      <c r="C7" t="s">
        <v>445</v>
      </c>
      <c r="G7" s="135"/>
      <c r="I7" s="135"/>
      <c r="K7" s="135"/>
      <c r="Q7" t="s">
        <v>446</v>
      </c>
      <c r="R7" s="135">
        <v>0.35</v>
      </c>
      <c r="S7" s="136" t="s">
        <v>332</v>
      </c>
      <c r="T7" s="135">
        <v>0.42</v>
      </c>
      <c r="U7" s="136" t="s">
        <v>345</v>
      </c>
      <c r="V7" s="135">
        <v>0.4</v>
      </c>
      <c r="W7" s="136" t="s">
        <v>347</v>
      </c>
    </row>
    <row r="8" spans="2:26">
      <c r="B8" t="s">
        <v>447</v>
      </c>
      <c r="C8" t="s">
        <v>420</v>
      </c>
      <c r="G8" s="135"/>
      <c r="I8" s="135"/>
      <c r="K8" s="135"/>
      <c r="Q8" t="s">
        <v>448</v>
      </c>
      <c r="R8" s="135">
        <v>0.35</v>
      </c>
      <c r="S8" s="136" t="s">
        <v>332</v>
      </c>
      <c r="T8" s="135">
        <v>0.6</v>
      </c>
      <c r="U8" s="136" t="s">
        <v>345</v>
      </c>
      <c r="V8" s="135">
        <v>0.26</v>
      </c>
      <c r="W8" s="136" t="s">
        <v>347</v>
      </c>
    </row>
    <row r="9" spans="2:26">
      <c r="B9" t="s">
        <v>449</v>
      </c>
      <c r="C9" t="s">
        <v>428</v>
      </c>
      <c r="G9" s="135"/>
      <c r="I9" s="135"/>
      <c r="K9" s="135"/>
      <c r="Q9" t="s">
        <v>450</v>
      </c>
      <c r="R9" s="135">
        <v>0.3</v>
      </c>
      <c r="S9" s="136" t="s">
        <v>332</v>
      </c>
      <c r="T9" s="135">
        <v>0.6</v>
      </c>
      <c r="U9" s="136" t="s">
        <v>345</v>
      </c>
      <c r="V9" s="135">
        <v>0.3</v>
      </c>
      <c r="W9" s="136" t="s">
        <v>347</v>
      </c>
    </row>
    <row r="10" spans="2:26">
      <c r="B10" t="s">
        <v>451</v>
      </c>
      <c r="C10" t="s">
        <v>347</v>
      </c>
    </row>
    <row r="11" spans="2:26">
      <c r="B11" t="s">
        <v>452</v>
      </c>
      <c r="C11" t="s">
        <v>347</v>
      </c>
      <c r="F11" t="s">
        <v>436</v>
      </c>
      <c r="G11" s="136" t="s">
        <v>328</v>
      </c>
      <c r="H11" s="135">
        <v>0.1</v>
      </c>
      <c r="I11" s="136" t="s">
        <v>437</v>
      </c>
      <c r="J11" s="135">
        <v>0.2</v>
      </c>
      <c r="K11" s="136" t="s">
        <v>428</v>
      </c>
    </row>
    <row r="12" spans="2:26">
      <c r="B12" t="s">
        <v>453</v>
      </c>
      <c r="C12" t="s">
        <v>445</v>
      </c>
      <c r="F12" t="s">
        <v>439</v>
      </c>
      <c r="G12" s="136" t="s">
        <v>328</v>
      </c>
      <c r="H12" s="135">
        <v>0.1</v>
      </c>
      <c r="I12" s="136" t="s">
        <v>345</v>
      </c>
      <c r="J12" s="135">
        <v>0.4</v>
      </c>
      <c r="K12" s="136" t="s">
        <v>428</v>
      </c>
      <c r="Q12" t="s">
        <v>218</v>
      </c>
      <c r="R12" t="s">
        <v>454</v>
      </c>
      <c r="S12" s="136" t="s">
        <v>171</v>
      </c>
      <c r="T12" t="s">
        <v>232</v>
      </c>
      <c r="U12" s="136" t="s">
        <v>233</v>
      </c>
      <c r="V12" t="s">
        <v>238</v>
      </c>
      <c r="W12" s="136" t="s">
        <v>219</v>
      </c>
      <c r="X12" t="s">
        <v>226</v>
      </c>
      <c r="Y12" s="136" t="s">
        <v>219</v>
      </c>
      <c r="Z12" t="s">
        <v>455</v>
      </c>
    </row>
    <row r="13" spans="2:26">
      <c r="B13" t="s">
        <v>456</v>
      </c>
      <c r="C13" t="s">
        <v>420</v>
      </c>
      <c r="F13" t="s">
        <v>441</v>
      </c>
      <c r="G13" s="136" t="s">
        <v>328</v>
      </c>
      <c r="H13" s="135">
        <v>0.1</v>
      </c>
      <c r="I13" s="136" t="s">
        <v>347</v>
      </c>
      <c r="J13" s="135">
        <v>0.6</v>
      </c>
      <c r="K13" s="136" t="s">
        <v>347</v>
      </c>
      <c r="Q13" t="s">
        <v>328</v>
      </c>
      <c r="R13" t="s">
        <v>437</v>
      </c>
      <c r="S13" t="s">
        <v>428</v>
      </c>
      <c r="T13" t="s">
        <v>247</v>
      </c>
      <c r="U13" t="s">
        <v>396</v>
      </c>
      <c r="V13" t="s">
        <v>328</v>
      </c>
      <c r="W13" s="134">
        <v>0.1</v>
      </c>
      <c r="X13" t="s">
        <v>437</v>
      </c>
      <c r="Y13" s="134">
        <v>0.2</v>
      </c>
      <c r="Z13" t="s">
        <v>428</v>
      </c>
    </row>
    <row r="14" spans="2:26">
      <c r="B14" t="s">
        <v>457</v>
      </c>
      <c r="C14" t="s">
        <v>347</v>
      </c>
      <c r="F14" t="s">
        <v>444</v>
      </c>
      <c r="G14" s="136" t="s">
        <v>328</v>
      </c>
      <c r="H14" s="135">
        <v>0.1</v>
      </c>
      <c r="I14" s="136" t="s">
        <v>351</v>
      </c>
      <c r="J14" s="135">
        <v>0.8</v>
      </c>
      <c r="K14" s="136" t="s">
        <v>423</v>
      </c>
      <c r="Q14" t="s">
        <v>328</v>
      </c>
      <c r="R14" t="s">
        <v>345</v>
      </c>
      <c r="S14" t="s">
        <v>428</v>
      </c>
      <c r="T14" t="s">
        <v>247</v>
      </c>
      <c r="U14" t="s">
        <v>396</v>
      </c>
      <c r="V14" t="s">
        <v>328</v>
      </c>
      <c r="W14" s="134">
        <v>0.1</v>
      </c>
      <c r="X14" t="s">
        <v>345</v>
      </c>
      <c r="Y14" s="134">
        <v>0.4</v>
      </c>
      <c r="Z14" t="s">
        <v>428</v>
      </c>
    </row>
    <row r="15" spans="2:26">
      <c r="B15" t="s">
        <v>458</v>
      </c>
      <c r="C15" t="s">
        <v>347</v>
      </c>
      <c r="F15" t="s">
        <v>447</v>
      </c>
      <c r="G15" s="136" t="s">
        <v>328</v>
      </c>
      <c r="H15" s="135">
        <v>0.1</v>
      </c>
      <c r="I15" s="136" t="s">
        <v>355</v>
      </c>
      <c r="J15" s="135">
        <v>1</v>
      </c>
      <c r="K15" s="136" t="s">
        <v>420</v>
      </c>
      <c r="Q15" t="s">
        <v>328</v>
      </c>
      <c r="R15" t="s">
        <v>347</v>
      </c>
      <c r="S15" t="s">
        <v>347</v>
      </c>
      <c r="T15" t="s">
        <v>247</v>
      </c>
      <c r="U15" t="s">
        <v>396</v>
      </c>
      <c r="V15" t="s">
        <v>328</v>
      </c>
      <c r="W15" s="134">
        <v>0.1</v>
      </c>
      <c r="X15" t="s">
        <v>347</v>
      </c>
      <c r="Y15" s="134">
        <v>0.6</v>
      </c>
      <c r="Z15" t="s">
        <v>347</v>
      </c>
    </row>
    <row r="16" spans="2:26">
      <c r="B16" t="s">
        <v>459</v>
      </c>
      <c r="C16" t="s">
        <v>347</v>
      </c>
      <c r="F16" t="s">
        <v>449</v>
      </c>
      <c r="G16" s="136" t="s">
        <v>328</v>
      </c>
      <c r="H16" s="135">
        <v>0.2</v>
      </c>
      <c r="I16" s="136" t="s">
        <v>437</v>
      </c>
      <c r="J16" s="135">
        <v>0.2</v>
      </c>
      <c r="K16" s="136" t="s">
        <v>428</v>
      </c>
      <c r="T16" t="s">
        <v>247</v>
      </c>
      <c r="U16" t="s">
        <v>396</v>
      </c>
    </row>
    <row r="17" spans="2:21">
      <c r="B17" t="s">
        <v>460</v>
      </c>
      <c r="C17" t="s">
        <v>445</v>
      </c>
      <c r="F17" t="s">
        <v>451</v>
      </c>
      <c r="G17" s="136" t="s">
        <v>328</v>
      </c>
      <c r="H17" s="135">
        <v>0.2</v>
      </c>
      <c r="I17" s="136" t="s">
        <v>345</v>
      </c>
      <c r="J17" s="135">
        <v>0.4</v>
      </c>
      <c r="K17" s="136" t="s">
        <v>428</v>
      </c>
      <c r="R17" s="135">
        <v>0.5</v>
      </c>
      <c r="S17" s="134">
        <v>0.5</v>
      </c>
      <c r="T17" t="s">
        <v>247</v>
      </c>
      <c r="U17" t="s">
        <v>396</v>
      </c>
    </row>
    <row r="18" spans="2:21">
      <c r="B18" t="s">
        <v>461</v>
      </c>
      <c r="C18" t="s">
        <v>420</v>
      </c>
      <c r="F18" t="s">
        <v>452</v>
      </c>
      <c r="G18" s="136" t="s">
        <v>328</v>
      </c>
      <c r="H18" s="135">
        <v>0.2</v>
      </c>
      <c r="I18" s="136" t="s">
        <v>347</v>
      </c>
      <c r="J18" s="135">
        <v>0.6</v>
      </c>
      <c r="K18" s="136" t="s">
        <v>347</v>
      </c>
      <c r="R18" s="135">
        <v>0.45</v>
      </c>
      <c r="S18" s="134">
        <v>0.35</v>
      </c>
      <c r="T18" t="s">
        <v>247</v>
      </c>
      <c r="U18" t="s">
        <v>396</v>
      </c>
    </row>
    <row r="19" spans="2:21">
      <c r="B19" t="s">
        <v>462</v>
      </c>
      <c r="C19" t="s">
        <v>347</v>
      </c>
      <c r="F19" t="s">
        <v>453</v>
      </c>
      <c r="G19" s="136" t="s">
        <v>328</v>
      </c>
      <c r="H19" s="135">
        <v>0.2</v>
      </c>
      <c r="I19" s="136" t="s">
        <v>351</v>
      </c>
      <c r="J19" s="135">
        <v>0.8</v>
      </c>
      <c r="K19" s="136" t="s">
        <v>423</v>
      </c>
      <c r="R19" s="135">
        <v>0.4</v>
      </c>
      <c r="T19" t="s">
        <v>247</v>
      </c>
      <c r="U19" t="s">
        <v>396</v>
      </c>
    </row>
    <row r="20" spans="2:21">
      <c r="B20" t="s">
        <v>463</v>
      </c>
      <c r="C20" t="s">
        <v>347</v>
      </c>
      <c r="F20" t="s">
        <v>456</v>
      </c>
      <c r="G20" s="136" t="s">
        <v>328</v>
      </c>
      <c r="H20" s="135">
        <v>0.2</v>
      </c>
      <c r="I20" s="136" t="s">
        <v>355</v>
      </c>
      <c r="J20" s="135">
        <v>1</v>
      </c>
      <c r="K20" s="136" t="s">
        <v>420</v>
      </c>
      <c r="R20" s="135">
        <v>0.35</v>
      </c>
      <c r="T20" t="s">
        <v>247</v>
      </c>
      <c r="U20" t="s">
        <v>396</v>
      </c>
    </row>
    <row r="21" spans="2:21">
      <c r="B21" t="s">
        <v>464</v>
      </c>
      <c r="C21" t="s">
        <v>445</v>
      </c>
      <c r="F21" t="s">
        <v>457</v>
      </c>
      <c r="G21" s="136" t="s">
        <v>330</v>
      </c>
      <c r="H21" s="135">
        <v>0.3</v>
      </c>
      <c r="I21" s="136" t="s">
        <v>437</v>
      </c>
      <c r="J21" s="135">
        <v>0.2</v>
      </c>
      <c r="K21" s="136" t="s">
        <v>428</v>
      </c>
      <c r="R21" s="135">
        <v>0.35</v>
      </c>
      <c r="T21" t="s">
        <v>247</v>
      </c>
      <c r="U21" t="s">
        <v>396</v>
      </c>
    </row>
    <row r="22" spans="2:21">
      <c r="B22" t="s">
        <v>465</v>
      </c>
      <c r="C22" t="s">
        <v>445</v>
      </c>
      <c r="F22" t="s">
        <v>458</v>
      </c>
      <c r="G22" s="136" t="s">
        <v>330</v>
      </c>
      <c r="H22" s="135">
        <v>0.3</v>
      </c>
      <c r="I22" s="136" t="s">
        <v>345</v>
      </c>
      <c r="J22" s="135">
        <v>0.4</v>
      </c>
      <c r="K22" s="136" t="s">
        <v>347</v>
      </c>
      <c r="R22" s="135">
        <v>0.3</v>
      </c>
      <c r="T22" t="s">
        <v>247</v>
      </c>
      <c r="U22" t="s">
        <v>396</v>
      </c>
    </row>
    <row r="23" spans="2:21">
      <c r="B23" t="s">
        <v>466</v>
      </c>
      <c r="C23" t="s">
        <v>420</v>
      </c>
      <c r="F23" t="s">
        <v>459</v>
      </c>
      <c r="G23" s="136" t="s">
        <v>330</v>
      </c>
      <c r="H23" s="135">
        <v>0.3</v>
      </c>
      <c r="I23" s="136" t="s">
        <v>347</v>
      </c>
      <c r="J23" s="135">
        <v>0.6</v>
      </c>
      <c r="K23" s="136" t="s">
        <v>347</v>
      </c>
      <c r="T23" t="s">
        <v>247</v>
      </c>
      <c r="U23" t="s">
        <v>396</v>
      </c>
    </row>
    <row r="24" spans="2:21">
      <c r="B24" t="s">
        <v>467</v>
      </c>
      <c r="C24" t="s">
        <v>445</v>
      </c>
      <c r="F24" t="s">
        <v>460</v>
      </c>
      <c r="G24" s="136" t="s">
        <v>330</v>
      </c>
      <c r="H24" s="135">
        <v>0.3</v>
      </c>
      <c r="I24" s="136" t="s">
        <v>351</v>
      </c>
      <c r="J24" s="135">
        <v>0.8</v>
      </c>
      <c r="K24" s="136" t="s">
        <v>423</v>
      </c>
      <c r="T24" t="s">
        <v>247</v>
      </c>
      <c r="U24" t="s">
        <v>396</v>
      </c>
    </row>
    <row r="25" spans="2:21">
      <c r="B25" t="s">
        <v>468</v>
      </c>
      <c r="C25" t="s">
        <v>445</v>
      </c>
      <c r="F25" t="s">
        <v>461</v>
      </c>
      <c r="G25" s="136" t="s">
        <v>330</v>
      </c>
      <c r="H25" s="135">
        <v>0.3</v>
      </c>
      <c r="I25" s="136" t="s">
        <v>355</v>
      </c>
      <c r="J25" s="135">
        <v>1</v>
      </c>
      <c r="K25" s="136" t="s">
        <v>420</v>
      </c>
    </row>
    <row r="26" spans="2:21">
      <c r="B26" t="s">
        <v>469</v>
      </c>
      <c r="C26" t="s">
        <v>445</v>
      </c>
      <c r="F26" t="s">
        <v>462</v>
      </c>
      <c r="G26" s="136" t="s">
        <v>330</v>
      </c>
      <c r="H26" s="135">
        <v>0.4</v>
      </c>
      <c r="I26" s="136" t="s">
        <v>437</v>
      </c>
      <c r="J26" s="135">
        <v>0.2</v>
      </c>
      <c r="K26" s="136" t="s">
        <v>428</v>
      </c>
    </row>
    <row r="27" spans="2:21">
      <c r="B27" t="s">
        <v>470</v>
      </c>
      <c r="C27" t="s">
        <v>445</v>
      </c>
      <c r="F27" t="s">
        <v>463</v>
      </c>
      <c r="G27" s="136" t="s">
        <v>330</v>
      </c>
      <c r="H27" s="135">
        <v>0.4</v>
      </c>
      <c r="I27" s="136" t="s">
        <v>345</v>
      </c>
      <c r="J27" s="135">
        <v>0.4</v>
      </c>
      <c r="K27" s="136" t="s">
        <v>347</v>
      </c>
    </row>
    <row r="28" spans="2:21">
      <c r="B28" t="s">
        <v>471</v>
      </c>
      <c r="C28" t="s">
        <v>420</v>
      </c>
      <c r="F28" t="s">
        <v>464</v>
      </c>
      <c r="G28" s="136" t="s">
        <v>330</v>
      </c>
      <c r="H28" s="135">
        <v>0.4</v>
      </c>
      <c r="I28" s="136" t="s">
        <v>347</v>
      </c>
      <c r="J28" s="135">
        <v>0.6</v>
      </c>
      <c r="K28" s="136" t="s">
        <v>347</v>
      </c>
    </row>
    <row r="29" spans="2:21">
      <c r="F29" t="s">
        <v>465</v>
      </c>
      <c r="G29" s="136" t="s">
        <v>330</v>
      </c>
      <c r="H29" s="135">
        <v>0.4</v>
      </c>
      <c r="I29" s="136" t="s">
        <v>351</v>
      </c>
      <c r="J29" s="135">
        <v>0.8</v>
      </c>
      <c r="K29" s="136" t="s">
        <v>423</v>
      </c>
    </row>
    <row r="30" spans="2:21">
      <c r="F30" t="s">
        <v>466</v>
      </c>
      <c r="G30" s="136" t="s">
        <v>330</v>
      </c>
      <c r="H30" s="135">
        <v>0.4</v>
      </c>
      <c r="I30" s="136" t="s">
        <v>355</v>
      </c>
      <c r="J30" s="135">
        <v>1</v>
      </c>
      <c r="K30" s="136" t="s">
        <v>420</v>
      </c>
    </row>
    <row r="31" spans="2:21">
      <c r="F31" t="s">
        <v>472</v>
      </c>
      <c r="G31" s="136" t="s">
        <v>332</v>
      </c>
      <c r="H31" s="135">
        <v>0.5</v>
      </c>
      <c r="I31" s="136" t="s">
        <v>437</v>
      </c>
      <c r="J31" s="135">
        <v>0.2</v>
      </c>
      <c r="K31" s="136" t="s">
        <v>347</v>
      </c>
    </row>
    <row r="32" spans="2:21">
      <c r="F32" t="s">
        <v>473</v>
      </c>
      <c r="G32" s="136" t="s">
        <v>332</v>
      </c>
      <c r="H32" s="135">
        <v>0.5</v>
      </c>
      <c r="I32" s="136" t="s">
        <v>345</v>
      </c>
      <c r="J32" s="135">
        <v>0.4</v>
      </c>
      <c r="K32" s="136" t="s">
        <v>347</v>
      </c>
    </row>
    <row r="33" spans="6:11">
      <c r="F33" t="s">
        <v>474</v>
      </c>
      <c r="G33" s="136" t="s">
        <v>332</v>
      </c>
      <c r="H33" s="135">
        <v>0.5</v>
      </c>
      <c r="I33" s="136" t="s">
        <v>347</v>
      </c>
      <c r="J33" s="135">
        <v>0.6</v>
      </c>
      <c r="K33" s="136" t="s">
        <v>347</v>
      </c>
    </row>
    <row r="34" spans="6:11">
      <c r="F34" t="s">
        <v>475</v>
      </c>
      <c r="G34" s="136" t="s">
        <v>332</v>
      </c>
      <c r="H34" s="135">
        <v>0.5</v>
      </c>
      <c r="I34" s="136" t="s">
        <v>351</v>
      </c>
      <c r="J34" s="135">
        <v>0.8</v>
      </c>
      <c r="K34" s="136" t="s">
        <v>423</v>
      </c>
    </row>
    <row r="35" spans="6:11">
      <c r="F35" t="s">
        <v>476</v>
      </c>
      <c r="G35" s="136" t="s">
        <v>332</v>
      </c>
      <c r="H35" s="135">
        <v>0.5</v>
      </c>
      <c r="I35" s="136" t="s">
        <v>355</v>
      </c>
      <c r="J35" s="135">
        <v>1</v>
      </c>
      <c r="K35" s="136" t="s">
        <v>420</v>
      </c>
    </row>
    <row r="37" spans="6:11" ht="45">
      <c r="G37" s="137" t="s">
        <v>477</v>
      </c>
    </row>
    <row r="38" spans="6:11" ht="105">
      <c r="G38" s="137" t="s">
        <v>478</v>
      </c>
    </row>
    <row r="39" spans="6:11" ht="75">
      <c r="G39" s="137" t="s">
        <v>479</v>
      </c>
    </row>
    <row r="40" spans="6:11" ht="75">
      <c r="G40" s="137" t="s">
        <v>480</v>
      </c>
    </row>
    <row r="41" spans="6:11" ht="75">
      <c r="G41" s="137" t="s">
        <v>481</v>
      </c>
    </row>
    <row r="42" spans="6:11" ht="45">
      <c r="G42" s="137" t="s">
        <v>482</v>
      </c>
    </row>
    <row r="43" spans="6:11" ht="105">
      <c r="G43" s="137" t="s">
        <v>483</v>
      </c>
    </row>
    <row r="44" spans="6:11" ht="75">
      <c r="G44" s="137" t="s">
        <v>484</v>
      </c>
    </row>
    <row r="45" spans="6:11" ht="75">
      <c r="G45" s="137" t="s">
        <v>485</v>
      </c>
    </row>
    <row r="46" spans="6:11" ht="75">
      <c r="G46" s="137" t="s">
        <v>486</v>
      </c>
    </row>
    <row r="47" spans="6:11" ht="45">
      <c r="G47" s="137" t="s">
        <v>487</v>
      </c>
    </row>
    <row r="48" spans="6:11" ht="105">
      <c r="G48" s="137" t="s">
        <v>488</v>
      </c>
    </row>
    <row r="49" spans="7:7" ht="75">
      <c r="G49" s="137" t="s">
        <v>489</v>
      </c>
    </row>
    <row r="50" spans="7:7" ht="75">
      <c r="G50" s="137" t="s">
        <v>490</v>
      </c>
    </row>
    <row r="51" spans="7:7" ht="75">
      <c r="G51" s="137" t="s">
        <v>491</v>
      </c>
    </row>
    <row r="52" spans="7:7" ht="45">
      <c r="G52" s="137" t="s">
        <v>492</v>
      </c>
    </row>
    <row r="53" spans="7:7" ht="105">
      <c r="G53" s="137" t="s">
        <v>493</v>
      </c>
    </row>
    <row r="54" spans="7:7" ht="75">
      <c r="G54" s="137" t="s">
        <v>494</v>
      </c>
    </row>
    <row r="55" spans="7:7" ht="75">
      <c r="G55" s="137" t="s">
        <v>495</v>
      </c>
    </row>
    <row r="56" spans="7:7" ht="75">
      <c r="G56" s="137" t="s">
        <v>496</v>
      </c>
    </row>
    <row r="57" spans="7:7" ht="45">
      <c r="G57" s="137" t="s">
        <v>497</v>
      </c>
    </row>
    <row r="58" spans="7:7" ht="105">
      <c r="G58" s="137" t="s">
        <v>498</v>
      </c>
    </row>
    <row r="59" spans="7:7" ht="75">
      <c r="G59" s="137" t="s">
        <v>499</v>
      </c>
    </row>
    <row r="60" spans="7:7" ht="75">
      <c r="G60" s="137" t="s">
        <v>500</v>
      </c>
    </row>
    <row r="61" spans="7:7" ht="75">
      <c r="G61" s="137" t="s">
        <v>501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2:K31"/>
  <sheetViews>
    <sheetView topLeftCell="A6" workbookViewId="0">
      <selection activeCell="B10" sqref="B10"/>
    </sheetView>
  </sheetViews>
  <sheetFormatPr baseColWidth="10" defaultColWidth="11.42578125" defaultRowHeight="15"/>
  <cols>
    <col min="2" max="2" width="30.85546875" customWidth="1"/>
    <col min="3" max="3" width="38.140625" customWidth="1"/>
    <col min="4" max="4" width="32.5703125" customWidth="1"/>
    <col min="5" max="5" width="20.42578125" customWidth="1"/>
    <col min="6" max="6" width="22.28515625" customWidth="1"/>
    <col min="7" max="7" width="21.85546875" customWidth="1"/>
    <col min="11" max="11" width="16.42578125" customWidth="1"/>
  </cols>
  <sheetData>
    <row r="2" spans="2:11">
      <c r="B2" s="4" t="s">
        <v>502</v>
      </c>
      <c r="C2" s="4" t="s">
        <v>503</v>
      </c>
      <c r="D2" s="4" t="s">
        <v>504</v>
      </c>
      <c r="E2" s="6" t="s">
        <v>505</v>
      </c>
      <c r="F2" s="4" t="s">
        <v>506</v>
      </c>
      <c r="G2" s="4" t="s">
        <v>507</v>
      </c>
      <c r="H2" s="4" t="s">
        <v>508</v>
      </c>
      <c r="I2" s="4" t="s">
        <v>509</v>
      </c>
      <c r="J2" s="4" t="s">
        <v>510</v>
      </c>
      <c r="K2" s="4" t="s">
        <v>511</v>
      </c>
    </row>
    <row r="3" spans="2:11" ht="30">
      <c r="B3" t="s">
        <v>240</v>
      </c>
      <c r="C3" s="82" t="s">
        <v>244</v>
      </c>
      <c r="D3" s="5" t="s">
        <v>344</v>
      </c>
      <c r="E3" t="s">
        <v>247</v>
      </c>
      <c r="F3" t="s">
        <v>396</v>
      </c>
      <c r="G3" t="s">
        <v>249</v>
      </c>
      <c r="H3" t="s">
        <v>250</v>
      </c>
      <c r="I3" t="s">
        <v>251</v>
      </c>
      <c r="J3" t="s">
        <v>512</v>
      </c>
      <c r="K3" t="s">
        <v>252</v>
      </c>
    </row>
    <row r="4" spans="2:11" ht="75">
      <c r="B4" s="152" t="s">
        <v>359</v>
      </c>
      <c r="C4" t="s">
        <v>513</v>
      </c>
      <c r="D4" s="5" t="s">
        <v>245</v>
      </c>
      <c r="E4" t="s">
        <v>283</v>
      </c>
      <c r="F4" t="s">
        <v>248</v>
      </c>
      <c r="G4" t="s">
        <v>269</v>
      </c>
      <c r="H4" t="s">
        <v>412</v>
      </c>
      <c r="I4" t="s">
        <v>270</v>
      </c>
      <c r="J4" t="s">
        <v>296</v>
      </c>
      <c r="K4" t="s">
        <v>271</v>
      </c>
    </row>
    <row r="5" spans="2:11" ht="60">
      <c r="B5" s="152" t="s">
        <v>255</v>
      </c>
      <c r="C5" t="s">
        <v>289</v>
      </c>
      <c r="D5" s="5" t="s">
        <v>350</v>
      </c>
      <c r="E5" t="s">
        <v>280</v>
      </c>
      <c r="K5" t="s">
        <v>514</v>
      </c>
    </row>
    <row r="6" spans="2:11" ht="45">
      <c r="B6" s="152" t="s">
        <v>383</v>
      </c>
      <c r="C6" t="s">
        <v>515</v>
      </c>
      <c r="D6" s="5" t="s">
        <v>354</v>
      </c>
      <c r="K6" t="s">
        <v>292</v>
      </c>
    </row>
    <row r="7" spans="2:11" ht="60">
      <c r="B7" s="152" t="s">
        <v>516</v>
      </c>
      <c r="C7" t="s">
        <v>517</v>
      </c>
      <c r="D7" s="83" t="s">
        <v>358</v>
      </c>
    </row>
    <row r="8" spans="2:11" ht="30">
      <c r="B8" s="152" t="s">
        <v>285</v>
      </c>
      <c r="C8" t="s">
        <v>518</v>
      </c>
      <c r="D8" s="5" t="s">
        <v>360</v>
      </c>
    </row>
    <row r="9" spans="2:11" ht="30">
      <c r="B9" s="152" t="s">
        <v>298</v>
      </c>
      <c r="C9" t="s">
        <v>519</v>
      </c>
      <c r="D9" s="5" t="s">
        <v>361</v>
      </c>
    </row>
    <row r="10" spans="2:11" ht="30">
      <c r="C10" t="s">
        <v>302</v>
      </c>
      <c r="D10" s="5" t="s">
        <v>362</v>
      </c>
    </row>
    <row r="11" spans="2:11" ht="30">
      <c r="D11" s="5" t="s">
        <v>363</v>
      </c>
    </row>
    <row r="12" spans="2:11" ht="30">
      <c r="D12" s="5" t="s">
        <v>364</v>
      </c>
    </row>
    <row r="13" spans="2:11" ht="30">
      <c r="D13" s="143" t="s">
        <v>259</v>
      </c>
    </row>
    <row r="14" spans="2:11" ht="30">
      <c r="D14" s="143" t="s">
        <v>365</v>
      </c>
    </row>
    <row r="15" spans="2:11" ht="30">
      <c r="D15" s="143" t="s">
        <v>366</v>
      </c>
    </row>
    <row r="16" spans="2:11" ht="30">
      <c r="D16" s="143" t="s">
        <v>367</v>
      </c>
    </row>
    <row r="17" spans="4:4" ht="30">
      <c r="D17" s="143" t="s">
        <v>368</v>
      </c>
    </row>
    <row r="18" spans="4:4" ht="60">
      <c r="D18" s="82" t="s">
        <v>520</v>
      </c>
    </row>
    <row r="19" spans="4:4" ht="60">
      <c r="D19" s="82" t="s">
        <v>521</v>
      </c>
    </row>
    <row r="20" spans="4:4" ht="30">
      <c r="D20" s="137" t="s">
        <v>370</v>
      </c>
    </row>
    <row r="21" spans="4:4" ht="30">
      <c r="D21" s="137" t="s">
        <v>522</v>
      </c>
    </row>
    <row r="22" spans="4:4" ht="30">
      <c r="D22" s="137" t="s">
        <v>523</v>
      </c>
    </row>
    <row r="23" spans="4:4" ht="30">
      <c r="D23" s="137" t="s">
        <v>524</v>
      </c>
    </row>
    <row r="24" spans="4:4" ht="45">
      <c r="D24" s="137" t="s">
        <v>525</v>
      </c>
    </row>
    <row r="25" spans="4:4" ht="45">
      <c r="D25" s="137" t="s">
        <v>387</v>
      </c>
    </row>
    <row r="26" spans="4:4" ht="60">
      <c r="D26" s="137" t="s">
        <v>388</v>
      </c>
    </row>
    <row r="27" spans="4:4" ht="45">
      <c r="D27" s="137" t="s">
        <v>526</v>
      </c>
    </row>
    <row r="28" spans="4:4" ht="45">
      <c r="D28" s="137" t="s">
        <v>527</v>
      </c>
    </row>
    <row r="29" spans="4:4" ht="45">
      <c r="D29" s="137" t="s">
        <v>303</v>
      </c>
    </row>
    <row r="30" spans="4:4" ht="45">
      <c r="D30" s="137" t="s">
        <v>290</v>
      </c>
    </row>
    <row r="31" spans="4:4" ht="45">
      <c r="D31" s="137" t="s">
        <v>528</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R39"/>
  <sheetViews>
    <sheetView topLeftCell="G1" zoomScale="90" zoomScaleNormal="90" workbookViewId="0">
      <pane ySplit="8" topLeftCell="A10" activePane="bottomLeft" state="frozen"/>
      <selection pane="bottomLeft" activeCell="O10" sqref="O10:O14"/>
    </sheetView>
  </sheetViews>
  <sheetFormatPr baseColWidth="10" defaultColWidth="11.42578125" defaultRowHeight="15"/>
  <cols>
    <col min="1" max="2" width="18.42578125" style="82" customWidth="1"/>
    <col min="3" max="3" width="15.5703125" customWidth="1"/>
    <col min="4" max="4" width="27.5703125" style="82" customWidth="1"/>
    <col min="5" max="5" width="18" style="181" customWidth="1"/>
    <col min="6" max="6" width="40.140625" customWidth="1"/>
    <col min="7" max="7" width="20.42578125" customWidth="1"/>
    <col min="8" max="8" width="10.42578125" style="182" customWidth="1"/>
    <col min="9" max="9" width="11.42578125" style="182" customWidth="1"/>
    <col min="10" max="10" width="10.140625" style="183" customWidth="1"/>
    <col min="11" max="11" width="11.42578125" style="182" customWidth="1"/>
    <col min="12" max="12" width="10.85546875" style="182" customWidth="1"/>
    <col min="13" max="13" width="18.28515625" style="182" bestFit="1" customWidth="1"/>
    <col min="14" max="14" width="18.28515625" bestFit="1" customWidth="1"/>
    <col min="15" max="15" width="32.85546875" customWidth="1"/>
    <col min="16" max="16" width="16.5703125" customWidth="1"/>
    <col min="17" max="17" width="14.28515625" customWidth="1"/>
    <col min="18" max="18" width="17.85546875" customWidth="1"/>
    <col min="19" max="19" width="15.140625" customWidth="1"/>
    <col min="20" max="20" width="44.140625" customWidth="1"/>
    <col min="21" max="176" width="11.42578125" style="7"/>
  </cols>
  <sheetData>
    <row r="1" spans="1:278" s="154" customFormat="1" ht="16.5" customHeight="1">
      <c r="A1" s="398"/>
      <c r="B1" s="399"/>
      <c r="C1" s="399"/>
      <c r="D1" s="526" t="s">
        <v>529</v>
      </c>
      <c r="E1" s="526"/>
      <c r="F1" s="526"/>
      <c r="G1" s="526"/>
      <c r="H1" s="526"/>
      <c r="I1" s="526"/>
      <c r="J1" s="526"/>
      <c r="K1" s="526"/>
      <c r="L1" s="526"/>
      <c r="M1" s="526"/>
      <c r="N1" s="526"/>
      <c r="O1" s="526"/>
      <c r="P1" s="526"/>
      <c r="Q1" s="527"/>
      <c r="R1" s="390" t="s">
        <v>204</v>
      </c>
      <c r="S1" s="390"/>
      <c r="T1" s="390"/>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c r="GI1" s="153"/>
      <c r="GJ1" s="153"/>
      <c r="GK1" s="153"/>
      <c r="GL1" s="153"/>
      <c r="GM1" s="153"/>
      <c r="GN1" s="153"/>
      <c r="GO1" s="153"/>
      <c r="GP1" s="153"/>
      <c r="GQ1" s="153"/>
      <c r="GR1" s="153"/>
      <c r="GS1" s="153"/>
      <c r="GT1" s="153"/>
      <c r="GU1" s="153"/>
      <c r="GV1" s="153"/>
      <c r="GW1" s="153"/>
      <c r="GX1" s="153"/>
      <c r="GY1" s="153"/>
      <c r="GZ1" s="153"/>
      <c r="HA1" s="153"/>
      <c r="HB1" s="153"/>
      <c r="HC1" s="153"/>
      <c r="HD1" s="153"/>
      <c r="HE1" s="153"/>
      <c r="HF1" s="153"/>
      <c r="HG1" s="153"/>
      <c r="HH1" s="153"/>
      <c r="HI1" s="153"/>
      <c r="HJ1" s="153"/>
      <c r="HK1" s="153"/>
      <c r="HL1" s="153"/>
      <c r="HM1" s="153"/>
      <c r="HN1" s="153"/>
      <c r="HO1" s="153"/>
      <c r="HP1" s="153"/>
      <c r="HQ1" s="153"/>
      <c r="HR1" s="153"/>
      <c r="HS1" s="153"/>
      <c r="HT1" s="153"/>
      <c r="HU1" s="153"/>
      <c r="HV1" s="153"/>
      <c r="HW1" s="153"/>
      <c r="HX1" s="153"/>
      <c r="HY1" s="153"/>
      <c r="HZ1" s="153"/>
      <c r="IA1" s="153"/>
      <c r="IB1" s="153"/>
      <c r="IC1" s="153"/>
      <c r="ID1" s="153"/>
      <c r="IE1" s="153"/>
      <c r="IF1" s="153"/>
      <c r="IG1" s="153"/>
      <c r="IH1" s="153"/>
      <c r="II1" s="153"/>
      <c r="IJ1" s="153"/>
      <c r="IK1" s="153"/>
      <c r="IL1" s="153"/>
      <c r="IM1" s="153"/>
      <c r="IN1" s="153"/>
      <c r="IO1" s="153"/>
      <c r="IP1" s="153"/>
      <c r="IQ1" s="153"/>
      <c r="IR1" s="153"/>
      <c r="IS1" s="153"/>
      <c r="IT1" s="153"/>
      <c r="IU1" s="153"/>
      <c r="IV1" s="153"/>
      <c r="IW1" s="153"/>
      <c r="IX1" s="153"/>
      <c r="IY1" s="153"/>
      <c r="IZ1" s="153"/>
      <c r="JA1" s="153"/>
      <c r="JB1" s="153"/>
      <c r="JC1" s="153"/>
      <c r="JD1" s="153"/>
      <c r="JE1" s="153"/>
      <c r="JF1" s="153"/>
      <c r="JG1" s="153"/>
      <c r="JH1" s="153"/>
      <c r="JI1" s="153"/>
      <c r="JJ1" s="153"/>
      <c r="JK1" s="153"/>
      <c r="JL1" s="153"/>
      <c r="JM1" s="153"/>
      <c r="JN1" s="153"/>
      <c r="JO1" s="153"/>
      <c r="JP1" s="153"/>
      <c r="JQ1" s="153"/>
      <c r="JR1" s="153"/>
    </row>
    <row r="2" spans="1:278" s="154" customFormat="1" ht="39.75" customHeight="1">
      <c r="A2" s="400"/>
      <c r="B2" s="401"/>
      <c r="C2" s="401"/>
      <c r="D2" s="528"/>
      <c r="E2" s="528"/>
      <c r="F2" s="528"/>
      <c r="G2" s="528"/>
      <c r="H2" s="528"/>
      <c r="I2" s="528"/>
      <c r="J2" s="528"/>
      <c r="K2" s="528"/>
      <c r="L2" s="528"/>
      <c r="M2" s="528"/>
      <c r="N2" s="528"/>
      <c r="O2" s="528"/>
      <c r="P2" s="528"/>
      <c r="Q2" s="529"/>
      <c r="R2" s="390"/>
      <c r="S2" s="390"/>
      <c r="T2" s="390"/>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row>
    <row r="3" spans="1:278" s="154" customFormat="1" ht="3" customHeight="1">
      <c r="A3" s="2"/>
      <c r="B3" s="2"/>
      <c r="C3" s="3"/>
      <c r="D3" s="528"/>
      <c r="E3" s="528"/>
      <c r="F3" s="528"/>
      <c r="G3" s="528"/>
      <c r="H3" s="528"/>
      <c r="I3" s="528"/>
      <c r="J3" s="528"/>
      <c r="K3" s="528"/>
      <c r="L3" s="528"/>
      <c r="M3" s="528"/>
      <c r="N3" s="528"/>
      <c r="O3" s="528"/>
      <c r="P3" s="528"/>
      <c r="Q3" s="529"/>
      <c r="R3" s="390"/>
      <c r="S3" s="390"/>
      <c r="T3" s="390"/>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row>
    <row r="4" spans="1:278" s="154" customFormat="1" ht="41.25" customHeight="1">
      <c r="A4" s="391" t="s">
        <v>205</v>
      </c>
      <c r="B4" s="392"/>
      <c r="C4" s="393"/>
      <c r="D4" s="394" t="str">
        <f>'Mapa Final'!D4</f>
        <v>Gestión de la formación judicial</v>
      </c>
      <c r="E4" s="395"/>
      <c r="F4" s="395"/>
      <c r="G4" s="395"/>
      <c r="H4" s="395"/>
      <c r="I4" s="395"/>
      <c r="J4" s="395"/>
      <c r="K4" s="395"/>
      <c r="L4" s="395"/>
      <c r="M4" s="395"/>
      <c r="N4" s="396"/>
      <c r="O4" s="397"/>
      <c r="P4" s="397"/>
      <c r="Q4" s="397"/>
      <c r="R4" s="1"/>
      <c r="S4" s="1"/>
      <c r="T4" s="1"/>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row>
    <row r="5" spans="1:278" s="154" customFormat="1" ht="52.5" customHeight="1">
      <c r="A5" s="391" t="s">
        <v>207</v>
      </c>
      <c r="B5" s="392"/>
      <c r="C5" s="393"/>
      <c r="D5" s="402" t="str">
        <f>'Mapa Final'!D5</f>
        <v>Contribuir a través de la formación judicial al fortalecimiento de las competencias requeridas para el ejercicio de la función judicial tanto en los magistrados (as), jueces y empleados (as) judiciales como en los jueces y juezas de paz y en las autoridades indígenas que administran justicia, mediante el desarrollo y seguimiento del plan de formación de la Rama Judicial de acuerdo con los recursos asignados; dando cumplimiento en el marco del Sistema de Gestión de Calidad, Medio Ambiente, Seguridad y Salud en el Trabajo.</v>
      </c>
      <c r="E5" s="403"/>
      <c r="F5" s="403"/>
      <c r="G5" s="403"/>
      <c r="H5" s="403"/>
      <c r="I5" s="403"/>
      <c r="J5" s="403"/>
      <c r="K5" s="403"/>
      <c r="L5" s="403"/>
      <c r="M5" s="403"/>
      <c r="N5" s="404"/>
      <c r="O5" s="1"/>
      <c r="P5" s="1"/>
      <c r="Q5" s="1"/>
      <c r="R5" s="1"/>
      <c r="S5" s="1"/>
      <c r="T5" s="1"/>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c r="BF5" s="153"/>
      <c r="BG5" s="153"/>
      <c r="BH5" s="153"/>
      <c r="BI5" s="153"/>
      <c r="BJ5" s="153"/>
      <c r="BK5" s="153"/>
      <c r="BL5" s="153"/>
      <c r="BM5" s="153"/>
      <c r="BN5" s="153"/>
      <c r="BO5" s="153"/>
      <c r="BP5" s="153"/>
      <c r="BQ5" s="153"/>
      <c r="BR5" s="153"/>
      <c r="BS5" s="153"/>
      <c r="BT5" s="153"/>
      <c r="BU5" s="153"/>
      <c r="BV5" s="153"/>
      <c r="BW5" s="153"/>
      <c r="BX5" s="153"/>
      <c r="BY5" s="153"/>
      <c r="BZ5" s="153"/>
      <c r="CA5" s="153"/>
      <c r="CB5" s="153"/>
      <c r="CC5" s="153"/>
      <c r="CD5" s="153"/>
      <c r="CE5" s="153"/>
      <c r="CF5" s="153"/>
      <c r="CG5" s="153"/>
      <c r="CH5" s="153"/>
      <c r="CI5" s="153"/>
      <c r="CJ5" s="153"/>
      <c r="CK5" s="153"/>
      <c r="CL5" s="153"/>
      <c r="CM5" s="153"/>
      <c r="CN5" s="153"/>
      <c r="CO5" s="153"/>
      <c r="CP5" s="153"/>
      <c r="CQ5" s="153"/>
      <c r="CR5" s="153"/>
      <c r="CS5" s="153"/>
      <c r="CT5" s="153"/>
      <c r="CU5" s="153"/>
      <c r="CV5" s="153"/>
      <c r="CW5" s="153"/>
      <c r="CX5" s="153"/>
      <c r="CY5" s="153"/>
      <c r="CZ5" s="153"/>
      <c r="DA5" s="153"/>
      <c r="DB5" s="153"/>
      <c r="DC5" s="153"/>
      <c r="DD5" s="153"/>
      <c r="DE5" s="153"/>
      <c r="DF5" s="153"/>
      <c r="DG5" s="153"/>
      <c r="DH5" s="153"/>
      <c r="DI5" s="153"/>
      <c r="DJ5" s="153"/>
      <c r="DK5" s="153"/>
      <c r="DL5" s="153"/>
      <c r="DM5" s="153"/>
      <c r="DN5" s="153"/>
      <c r="DO5" s="153"/>
      <c r="DP5" s="153"/>
      <c r="DQ5" s="153"/>
      <c r="DR5" s="153"/>
      <c r="DS5" s="153"/>
      <c r="DT5" s="153"/>
      <c r="DU5" s="153"/>
      <c r="DV5" s="153"/>
      <c r="DW5" s="153"/>
      <c r="DX5" s="153"/>
      <c r="DY5" s="153"/>
      <c r="DZ5" s="153"/>
      <c r="EA5" s="153"/>
      <c r="EB5" s="153"/>
      <c r="EC5" s="153"/>
      <c r="ED5" s="153"/>
      <c r="EE5" s="153"/>
      <c r="EF5" s="153"/>
      <c r="EG5" s="153"/>
      <c r="EH5" s="153"/>
      <c r="EI5" s="153"/>
      <c r="EJ5" s="153"/>
      <c r="EK5" s="153"/>
      <c r="EL5" s="153"/>
      <c r="EM5" s="153"/>
      <c r="EN5" s="153"/>
      <c r="EO5" s="153"/>
      <c r="EP5" s="153"/>
      <c r="EQ5" s="153"/>
      <c r="ER5" s="153"/>
      <c r="ES5" s="153"/>
      <c r="ET5" s="153"/>
      <c r="EU5" s="153"/>
      <c r="EV5" s="153"/>
      <c r="EW5" s="153"/>
      <c r="EX5" s="153"/>
      <c r="EY5" s="153"/>
      <c r="EZ5" s="153"/>
      <c r="FA5" s="153"/>
      <c r="FB5" s="153"/>
      <c r="FC5" s="153"/>
      <c r="FD5" s="153"/>
      <c r="FE5" s="153"/>
      <c r="FF5" s="153"/>
      <c r="FG5" s="153"/>
      <c r="FH5" s="153"/>
      <c r="FI5" s="153"/>
      <c r="FJ5" s="153"/>
      <c r="FK5" s="153"/>
      <c r="FL5" s="153"/>
      <c r="FM5" s="153"/>
      <c r="FN5" s="153"/>
      <c r="FO5" s="153"/>
      <c r="FP5" s="153"/>
      <c r="FQ5" s="153"/>
      <c r="FR5" s="153"/>
      <c r="FS5" s="153"/>
      <c r="FT5" s="153"/>
      <c r="FU5" s="153"/>
      <c r="FV5" s="153"/>
      <c r="FW5" s="153"/>
      <c r="FX5" s="153"/>
      <c r="FY5" s="153"/>
      <c r="FZ5" s="153"/>
      <c r="GA5" s="153"/>
      <c r="GB5" s="153"/>
      <c r="GC5" s="153"/>
      <c r="GD5" s="153"/>
      <c r="GE5" s="153"/>
      <c r="GF5" s="153"/>
      <c r="GG5" s="153"/>
      <c r="GH5" s="153"/>
      <c r="GI5" s="153"/>
      <c r="GJ5" s="153"/>
      <c r="GK5" s="153"/>
      <c r="GL5" s="153"/>
      <c r="GM5" s="153"/>
      <c r="GN5" s="153"/>
      <c r="GO5" s="153"/>
      <c r="GP5" s="153"/>
      <c r="GQ5" s="153"/>
      <c r="GR5" s="153"/>
      <c r="GS5" s="153"/>
      <c r="GT5" s="153"/>
      <c r="GU5" s="153"/>
      <c r="GV5" s="153"/>
      <c r="GW5" s="153"/>
      <c r="GX5" s="153"/>
      <c r="GY5" s="153"/>
      <c r="GZ5" s="153"/>
      <c r="HA5" s="153"/>
      <c r="HB5" s="153"/>
      <c r="HC5" s="153"/>
      <c r="HD5" s="153"/>
      <c r="HE5" s="153"/>
      <c r="HF5" s="153"/>
      <c r="HG5" s="153"/>
      <c r="HH5" s="153"/>
      <c r="HI5" s="153"/>
      <c r="HJ5" s="153"/>
      <c r="HK5" s="153"/>
      <c r="HL5" s="153"/>
      <c r="HM5" s="153"/>
      <c r="HN5" s="153"/>
      <c r="HO5" s="153"/>
      <c r="HP5" s="153"/>
      <c r="HQ5" s="153"/>
      <c r="HR5" s="153"/>
      <c r="HS5" s="153"/>
      <c r="HT5" s="153"/>
      <c r="HU5" s="153"/>
      <c r="HV5" s="153"/>
      <c r="HW5" s="153"/>
      <c r="HX5" s="153"/>
      <c r="HY5" s="153"/>
      <c r="HZ5" s="153"/>
      <c r="IA5" s="153"/>
      <c r="IB5" s="153"/>
      <c r="IC5" s="153"/>
      <c r="ID5" s="153"/>
      <c r="IE5" s="153"/>
      <c r="IF5" s="153"/>
      <c r="IG5" s="153"/>
      <c r="IH5" s="153"/>
      <c r="II5" s="153"/>
      <c r="IJ5" s="153"/>
      <c r="IK5" s="153"/>
      <c r="IL5" s="153"/>
      <c r="IM5" s="153"/>
      <c r="IN5" s="153"/>
      <c r="IO5" s="153"/>
      <c r="IP5" s="153"/>
      <c r="IQ5" s="153"/>
      <c r="IR5" s="153"/>
      <c r="IS5" s="153"/>
      <c r="IT5" s="153"/>
      <c r="IU5" s="153"/>
      <c r="IV5" s="153"/>
      <c r="IW5" s="153"/>
      <c r="IX5" s="153"/>
      <c r="IY5" s="153"/>
      <c r="IZ5" s="153"/>
      <c r="JA5" s="153"/>
      <c r="JB5" s="153"/>
      <c r="JC5" s="153"/>
      <c r="JD5" s="153"/>
      <c r="JE5" s="153"/>
      <c r="JF5" s="153"/>
      <c r="JG5" s="153"/>
      <c r="JH5" s="153"/>
      <c r="JI5" s="153"/>
      <c r="JJ5" s="153"/>
      <c r="JK5" s="153"/>
      <c r="JL5" s="153"/>
      <c r="JM5" s="153"/>
      <c r="JN5" s="153"/>
      <c r="JO5" s="153"/>
      <c r="JP5" s="153"/>
      <c r="JQ5" s="153"/>
      <c r="JR5" s="153"/>
    </row>
    <row r="6" spans="1:278" s="154" customFormat="1" ht="32.25" customHeight="1" thickBot="1">
      <c r="A6" s="391" t="s">
        <v>208</v>
      </c>
      <c r="B6" s="392"/>
      <c r="C6" s="393"/>
      <c r="D6" s="402" t="str">
        <f>'Mapa Final'!D6</f>
        <v xml:space="preserve">Nivel Central </v>
      </c>
      <c r="E6" s="403"/>
      <c r="F6" s="403"/>
      <c r="G6" s="403"/>
      <c r="H6" s="403"/>
      <c r="I6" s="403"/>
      <c r="J6" s="403"/>
      <c r="K6" s="403"/>
      <c r="L6" s="403"/>
      <c r="M6" s="403"/>
      <c r="N6" s="404"/>
      <c r="O6" s="1"/>
      <c r="P6" s="1"/>
      <c r="Q6" s="1"/>
      <c r="R6" s="1"/>
      <c r="S6" s="1"/>
      <c r="T6" s="1"/>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c r="BF6" s="153"/>
      <c r="BG6" s="153"/>
      <c r="BH6" s="153"/>
      <c r="BI6" s="153"/>
      <c r="BJ6" s="153"/>
      <c r="BK6" s="153"/>
      <c r="BL6" s="153"/>
      <c r="BM6" s="153"/>
      <c r="BN6" s="153"/>
      <c r="BO6" s="153"/>
      <c r="BP6" s="153"/>
      <c r="BQ6" s="153"/>
      <c r="BR6" s="153"/>
      <c r="BS6" s="153"/>
      <c r="BT6" s="153"/>
      <c r="BU6" s="153"/>
      <c r="BV6" s="153"/>
      <c r="BW6" s="153"/>
      <c r="BX6" s="153"/>
      <c r="BY6" s="153"/>
      <c r="BZ6" s="153"/>
      <c r="CA6" s="153"/>
      <c r="CB6" s="153"/>
      <c r="CC6" s="153"/>
      <c r="CD6" s="153"/>
      <c r="CE6" s="153"/>
      <c r="CF6" s="153"/>
      <c r="CG6" s="153"/>
      <c r="CH6" s="153"/>
      <c r="CI6" s="153"/>
      <c r="CJ6" s="153"/>
      <c r="CK6" s="153"/>
      <c r="CL6" s="153"/>
      <c r="CM6" s="153"/>
      <c r="CN6" s="153"/>
      <c r="CO6" s="153"/>
      <c r="CP6" s="153"/>
      <c r="CQ6" s="153"/>
      <c r="CR6" s="153"/>
      <c r="CS6" s="153"/>
      <c r="CT6" s="153"/>
      <c r="CU6" s="153"/>
      <c r="CV6" s="153"/>
      <c r="CW6" s="153"/>
      <c r="CX6" s="153"/>
      <c r="CY6" s="153"/>
      <c r="CZ6" s="153"/>
      <c r="DA6" s="153"/>
      <c r="DB6" s="153"/>
      <c r="DC6" s="153"/>
      <c r="DD6" s="153"/>
      <c r="DE6" s="153"/>
      <c r="DF6" s="153"/>
      <c r="DG6" s="153"/>
      <c r="DH6" s="153"/>
      <c r="DI6" s="153"/>
      <c r="DJ6" s="153"/>
      <c r="DK6" s="153"/>
      <c r="DL6" s="153"/>
      <c r="DM6" s="153"/>
      <c r="DN6" s="153"/>
      <c r="DO6" s="153"/>
      <c r="DP6" s="153"/>
      <c r="DQ6" s="153"/>
      <c r="DR6" s="153"/>
      <c r="DS6" s="153"/>
      <c r="DT6" s="153"/>
      <c r="DU6" s="153"/>
      <c r="DV6" s="153"/>
      <c r="DW6" s="153"/>
      <c r="DX6" s="153"/>
      <c r="DY6" s="153"/>
      <c r="DZ6" s="153"/>
      <c r="EA6" s="153"/>
      <c r="EB6" s="153"/>
      <c r="EC6" s="153"/>
      <c r="ED6" s="153"/>
      <c r="EE6" s="153"/>
      <c r="EF6" s="153"/>
      <c r="EG6" s="153"/>
      <c r="EH6" s="153"/>
      <c r="EI6" s="153"/>
      <c r="EJ6" s="153"/>
      <c r="EK6" s="153"/>
      <c r="EL6" s="153"/>
      <c r="EM6" s="153"/>
      <c r="EN6" s="153"/>
      <c r="EO6" s="153"/>
      <c r="EP6" s="153"/>
      <c r="EQ6" s="153"/>
      <c r="ER6" s="153"/>
      <c r="ES6" s="153"/>
      <c r="ET6" s="153"/>
      <c r="EU6" s="153"/>
      <c r="EV6" s="153"/>
      <c r="EW6" s="153"/>
      <c r="EX6" s="153"/>
      <c r="EY6" s="153"/>
      <c r="EZ6" s="153"/>
      <c r="FA6" s="153"/>
      <c r="FB6" s="153"/>
      <c r="FC6" s="153"/>
      <c r="FD6" s="153"/>
      <c r="FE6" s="153"/>
      <c r="FF6" s="153"/>
      <c r="FG6" s="153"/>
      <c r="FH6" s="153"/>
      <c r="FI6" s="153"/>
      <c r="FJ6" s="153"/>
      <c r="FK6" s="153"/>
      <c r="FL6" s="153"/>
      <c r="FM6" s="153"/>
      <c r="FN6" s="153"/>
      <c r="FO6" s="153"/>
      <c r="FP6" s="153"/>
      <c r="FQ6" s="153"/>
      <c r="FR6" s="153"/>
      <c r="FS6" s="153"/>
      <c r="FT6" s="153"/>
      <c r="FU6" s="153"/>
      <c r="FV6" s="153"/>
      <c r="FW6" s="153"/>
      <c r="FX6" s="153"/>
      <c r="FY6" s="153"/>
      <c r="FZ6" s="153"/>
      <c r="GA6" s="153"/>
      <c r="GB6" s="153"/>
      <c r="GC6" s="153"/>
      <c r="GD6" s="153"/>
      <c r="GE6" s="153"/>
      <c r="GF6" s="153"/>
      <c r="GG6" s="153"/>
      <c r="GH6" s="153"/>
      <c r="GI6" s="153"/>
      <c r="GJ6" s="153"/>
      <c r="GK6" s="153"/>
      <c r="GL6" s="153"/>
      <c r="GM6" s="153"/>
      <c r="GN6" s="153"/>
      <c r="GO6" s="153"/>
      <c r="GP6" s="153"/>
      <c r="GQ6" s="153"/>
      <c r="GR6" s="153"/>
      <c r="GS6" s="153"/>
      <c r="GT6" s="153"/>
      <c r="GU6" s="153"/>
      <c r="GV6" s="153"/>
      <c r="GW6" s="153"/>
      <c r="GX6" s="153"/>
      <c r="GY6" s="153"/>
      <c r="GZ6" s="153"/>
      <c r="HA6" s="153"/>
      <c r="HB6" s="153"/>
      <c r="HC6" s="153"/>
      <c r="HD6" s="153"/>
      <c r="HE6" s="153"/>
      <c r="HF6" s="153"/>
      <c r="HG6" s="153"/>
      <c r="HH6" s="153"/>
      <c r="HI6" s="153"/>
      <c r="HJ6" s="153"/>
      <c r="HK6" s="153"/>
      <c r="HL6" s="153"/>
      <c r="HM6" s="153"/>
      <c r="HN6" s="153"/>
      <c r="HO6" s="153"/>
      <c r="HP6" s="153"/>
      <c r="HQ6" s="153"/>
      <c r="HR6" s="153"/>
      <c r="HS6" s="153"/>
      <c r="HT6" s="153"/>
      <c r="HU6" s="153"/>
      <c r="HV6" s="153"/>
      <c r="HW6" s="153"/>
      <c r="HX6" s="153"/>
      <c r="HY6" s="153"/>
      <c r="HZ6" s="153"/>
      <c r="IA6" s="153"/>
      <c r="IB6" s="153"/>
      <c r="IC6" s="153"/>
      <c r="ID6" s="153"/>
      <c r="IE6" s="153"/>
      <c r="IF6" s="153"/>
      <c r="IG6" s="153"/>
      <c r="IH6" s="153"/>
      <c r="II6" s="153"/>
      <c r="IJ6" s="153"/>
      <c r="IK6" s="153"/>
      <c r="IL6" s="153"/>
      <c r="IM6" s="153"/>
      <c r="IN6" s="153"/>
      <c r="IO6" s="153"/>
      <c r="IP6" s="153"/>
      <c r="IQ6" s="153"/>
      <c r="IR6" s="153"/>
      <c r="IS6" s="153"/>
      <c r="IT6" s="153"/>
      <c r="IU6" s="153"/>
      <c r="IV6" s="153"/>
      <c r="IW6" s="153"/>
      <c r="IX6" s="153"/>
      <c r="IY6" s="153"/>
      <c r="IZ6" s="153"/>
      <c r="JA6" s="153"/>
      <c r="JB6" s="153"/>
      <c r="JC6" s="153"/>
      <c r="JD6" s="153"/>
      <c r="JE6" s="153"/>
      <c r="JF6" s="153"/>
      <c r="JG6" s="153"/>
      <c r="JH6" s="153"/>
      <c r="JI6" s="153"/>
      <c r="JJ6" s="153"/>
      <c r="JK6" s="153"/>
      <c r="JL6" s="153"/>
      <c r="JM6" s="153"/>
      <c r="JN6" s="153"/>
      <c r="JO6" s="153"/>
      <c r="JP6" s="153"/>
      <c r="JQ6" s="153"/>
      <c r="JR6" s="153"/>
    </row>
    <row r="7" spans="1:278" s="177" customFormat="1" ht="40.5" customHeight="1" thickTop="1" thickBot="1">
      <c r="A7" s="534" t="s">
        <v>530</v>
      </c>
      <c r="B7" s="535"/>
      <c r="C7" s="535"/>
      <c r="D7" s="535"/>
      <c r="E7" s="535"/>
      <c r="F7" s="536"/>
      <c r="G7" s="184"/>
      <c r="H7" s="537" t="s">
        <v>531</v>
      </c>
      <c r="I7" s="537"/>
      <c r="J7" s="537"/>
      <c r="K7" s="537" t="s">
        <v>532</v>
      </c>
      <c r="L7" s="537"/>
      <c r="M7" s="537"/>
      <c r="N7" s="538" t="s">
        <v>533</v>
      </c>
      <c r="O7" s="530" t="s">
        <v>534</v>
      </c>
      <c r="P7" s="532" t="s">
        <v>535</v>
      </c>
      <c r="Q7" s="533"/>
      <c r="R7" s="532" t="s">
        <v>536</v>
      </c>
      <c r="S7" s="533"/>
      <c r="T7" s="539" t="s">
        <v>537</v>
      </c>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c r="AW7" s="190"/>
      <c r="AX7" s="190"/>
      <c r="AY7" s="190"/>
      <c r="AZ7" s="190"/>
      <c r="BA7" s="190"/>
      <c r="BB7" s="190"/>
      <c r="BC7" s="190"/>
      <c r="BD7" s="190"/>
      <c r="BE7" s="190"/>
      <c r="BF7" s="190"/>
      <c r="BG7" s="190"/>
      <c r="BH7" s="190"/>
      <c r="BI7" s="190"/>
      <c r="BJ7" s="190"/>
      <c r="BK7" s="190"/>
      <c r="BL7" s="190"/>
      <c r="BM7" s="190"/>
      <c r="BN7" s="190"/>
      <c r="BO7" s="190"/>
      <c r="BP7" s="190"/>
      <c r="BQ7" s="190"/>
      <c r="BR7" s="190"/>
      <c r="BS7" s="190"/>
      <c r="BT7" s="190"/>
      <c r="BU7" s="190"/>
      <c r="BV7" s="190"/>
      <c r="BW7" s="190"/>
      <c r="BX7" s="190"/>
      <c r="BY7" s="190"/>
      <c r="BZ7" s="190"/>
      <c r="CA7" s="190"/>
      <c r="CB7" s="190"/>
      <c r="CC7" s="190"/>
      <c r="CD7" s="190"/>
      <c r="CE7" s="190"/>
      <c r="CF7" s="190"/>
      <c r="CG7" s="190"/>
      <c r="CH7" s="190"/>
      <c r="CI7" s="190"/>
      <c r="CJ7" s="190"/>
      <c r="CK7" s="190"/>
      <c r="CL7" s="190"/>
      <c r="CM7" s="190"/>
      <c r="CN7" s="190"/>
      <c r="CO7" s="190"/>
      <c r="CP7" s="190"/>
      <c r="CQ7" s="190"/>
      <c r="CR7" s="190"/>
      <c r="CS7" s="190"/>
      <c r="CT7" s="190"/>
      <c r="CU7" s="190"/>
      <c r="CV7" s="190"/>
      <c r="CW7" s="190"/>
      <c r="CX7" s="190"/>
      <c r="CY7" s="190"/>
      <c r="CZ7" s="190"/>
      <c r="DA7" s="190"/>
      <c r="DB7" s="190"/>
      <c r="DC7" s="190"/>
      <c r="DD7" s="190"/>
      <c r="DE7" s="190"/>
      <c r="DF7" s="190"/>
      <c r="DG7" s="190"/>
      <c r="DH7" s="190"/>
      <c r="DI7" s="190"/>
      <c r="DJ7" s="190"/>
      <c r="DK7" s="190"/>
      <c r="DL7" s="190"/>
      <c r="DM7" s="190"/>
      <c r="DN7" s="190"/>
      <c r="DO7" s="190"/>
      <c r="DP7" s="190"/>
      <c r="DQ7" s="190"/>
      <c r="DR7" s="190"/>
      <c r="DS7" s="190"/>
      <c r="DT7" s="190"/>
      <c r="DU7" s="190"/>
      <c r="DV7" s="190"/>
      <c r="DW7" s="190"/>
      <c r="DX7" s="190"/>
      <c r="DY7" s="190"/>
      <c r="DZ7" s="190"/>
      <c r="EA7" s="190"/>
      <c r="EB7" s="190"/>
      <c r="EC7" s="190"/>
      <c r="ED7" s="190"/>
      <c r="EE7" s="190"/>
      <c r="EF7" s="190"/>
      <c r="EG7" s="190"/>
      <c r="EH7" s="190"/>
      <c r="EI7" s="190"/>
      <c r="EJ7" s="190"/>
      <c r="EK7" s="190"/>
      <c r="EL7" s="190"/>
      <c r="EM7" s="190"/>
      <c r="EN7" s="190"/>
      <c r="EO7" s="190"/>
      <c r="EP7" s="190"/>
      <c r="EQ7" s="190"/>
      <c r="ER7" s="190"/>
      <c r="ES7" s="190"/>
      <c r="ET7" s="190"/>
      <c r="EU7" s="190"/>
      <c r="EV7" s="190"/>
      <c r="EW7" s="190"/>
      <c r="EX7" s="190"/>
      <c r="EY7" s="190"/>
      <c r="EZ7" s="190"/>
      <c r="FA7" s="190"/>
      <c r="FB7" s="190"/>
      <c r="FC7" s="190"/>
      <c r="FD7" s="190"/>
      <c r="FE7" s="190"/>
      <c r="FF7" s="190"/>
      <c r="FG7" s="190"/>
      <c r="FH7" s="190"/>
      <c r="FI7" s="190"/>
      <c r="FJ7" s="190"/>
      <c r="FK7" s="190"/>
      <c r="FL7" s="190"/>
      <c r="FM7" s="190"/>
      <c r="FN7" s="190"/>
      <c r="FO7" s="190"/>
      <c r="FP7" s="190"/>
      <c r="FQ7" s="190"/>
      <c r="FR7" s="190"/>
      <c r="FS7" s="190"/>
      <c r="FT7" s="190"/>
    </row>
    <row r="8" spans="1:278" s="178" customFormat="1" ht="60.95" customHeight="1" thickTop="1" thickBot="1">
      <c r="A8" s="193" t="s">
        <v>25</v>
      </c>
      <c r="B8" s="193" t="s">
        <v>215</v>
      </c>
      <c r="C8" s="194" t="s">
        <v>157</v>
      </c>
      <c r="D8" s="185" t="s">
        <v>216</v>
      </c>
      <c r="E8" s="186" t="s">
        <v>161</v>
      </c>
      <c r="F8" s="186" t="s">
        <v>163</v>
      </c>
      <c r="G8" s="186" t="s">
        <v>165</v>
      </c>
      <c r="H8" s="187" t="s">
        <v>538</v>
      </c>
      <c r="I8" s="187" t="s">
        <v>502</v>
      </c>
      <c r="J8" s="187" t="s">
        <v>539</v>
      </c>
      <c r="K8" s="187" t="s">
        <v>538</v>
      </c>
      <c r="L8" s="187" t="s">
        <v>540</v>
      </c>
      <c r="M8" s="187" t="s">
        <v>539</v>
      </c>
      <c r="N8" s="538"/>
      <c r="O8" s="531"/>
      <c r="P8" s="188" t="s">
        <v>541</v>
      </c>
      <c r="Q8" s="188" t="s">
        <v>542</v>
      </c>
      <c r="R8" s="188" t="s">
        <v>543</v>
      </c>
      <c r="S8" s="188" t="s">
        <v>544</v>
      </c>
      <c r="T8" s="539"/>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c r="AX8" s="191"/>
      <c r="AY8" s="191"/>
      <c r="AZ8" s="191"/>
      <c r="BA8" s="191"/>
      <c r="BB8" s="191"/>
      <c r="BC8" s="191"/>
      <c r="BD8" s="191"/>
      <c r="BE8" s="191"/>
      <c r="BF8" s="191"/>
      <c r="BG8" s="191"/>
      <c r="BH8" s="191"/>
      <c r="BI8" s="191"/>
      <c r="BJ8" s="191"/>
      <c r="BK8" s="191"/>
      <c r="BL8" s="191"/>
      <c r="BM8" s="191"/>
      <c r="BN8" s="191"/>
      <c r="BO8" s="191"/>
      <c r="BP8" s="191"/>
      <c r="BQ8" s="191"/>
      <c r="BR8" s="191"/>
      <c r="BS8" s="191"/>
      <c r="BT8" s="191"/>
      <c r="BU8" s="191"/>
      <c r="BV8" s="191"/>
      <c r="BW8" s="191"/>
      <c r="BX8" s="191"/>
      <c r="BY8" s="191"/>
      <c r="BZ8" s="191"/>
      <c r="CA8" s="191"/>
      <c r="CB8" s="191"/>
      <c r="CC8" s="191"/>
      <c r="CD8" s="191"/>
      <c r="CE8" s="191"/>
      <c r="CF8" s="191"/>
      <c r="CG8" s="191"/>
      <c r="CH8" s="191"/>
      <c r="CI8" s="191"/>
      <c r="CJ8" s="191"/>
      <c r="CK8" s="191"/>
      <c r="CL8" s="191"/>
      <c r="CM8" s="191"/>
      <c r="CN8" s="191"/>
      <c r="CO8" s="191"/>
      <c r="CP8" s="191"/>
      <c r="CQ8" s="191"/>
      <c r="CR8" s="191"/>
      <c r="CS8" s="191"/>
      <c r="CT8" s="191"/>
      <c r="CU8" s="191"/>
      <c r="CV8" s="191"/>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1"/>
      <c r="EA8" s="191"/>
      <c r="EB8" s="191"/>
      <c r="EC8" s="191"/>
      <c r="ED8" s="191"/>
      <c r="EE8" s="191"/>
      <c r="EF8" s="191"/>
      <c r="EG8" s="191"/>
      <c r="EH8" s="191"/>
      <c r="EI8" s="191"/>
      <c r="EJ8" s="191"/>
      <c r="EK8" s="191"/>
      <c r="EL8" s="191"/>
      <c r="EM8" s="191"/>
      <c r="EN8" s="191"/>
      <c r="EO8" s="191"/>
      <c r="EP8" s="191"/>
      <c r="EQ8" s="191"/>
      <c r="ER8" s="191"/>
      <c r="ES8" s="191"/>
      <c r="ET8" s="191"/>
      <c r="EU8" s="191"/>
      <c r="EV8" s="191"/>
      <c r="EW8" s="191"/>
      <c r="EX8" s="191"/>
      <c r="EY8" s="191"/>
      <c r="EZ8" s="191"/>
      <c r="FA8" s="191"/>
      <c r="FB8" s="191"/>
      <c r="FC8" s="191"/>
      <c r="FD8" s="191"/>
      <c r="FE8" s="191"/>
      <c r="FF8" s="191"/>
      <c r="FG8" s="191"/>
      <c r="FH8" s="191"/>
      <c r="FI8" s="191"/>
      <c r="FJ8" s="191"/>
      <c r="FK8" s="191"/>
      <c r="FL8" s="191"/>
      <c r="FM8" s="191"/>
      <c r="FN8" s="191"/>
      <c r="FO8" s="191"/>
      <c r="FP8" s="191"/>
      <c r="FQ8" s="191"/>
      <c r="FR8" s="191"/>
      <c r="FS8" s="191"/>
      <c r="FT8" s="191"/>
    </row>
    <row r="9" spans="1:278" s="179" customFormat="1" ht="10.5" customHeight="1" thickTop="1" thickBot="1">
      <c r="A9" s="524"/>
      <c r="B9" s="525"/>
      <c r="C9" s="525"/>
      <c r="D9" s="525"/>
      <c r="E9" s="525"/>
      <c r="F9" s="525"/>
      <c r="G9" s="525"/>
      <c r="H9" s="525"/>
      <c r="I9" s="525"/>
      <c r="J9" s="525"/>
      <c r="K9" s="525"/>
      <c r="L9" s="525"/>
      <c r="M9" s="525"/>
      <c r="N9" s="525"/>
      <c r="T9" s="189"/>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c r="AX9" s="192"/>
      <c r="AY9" s="192"/>
      <c r="AZ9" s="192"/>
      <c r="BA9" s="192"/>
      <c r="BB9" s="192"/>
      <c r="BC9" s="192"/>
      <c r="BD9" s="192"/>
      <c r="BE9" s="192"/>
      <c r="BF9" s="192"/>
      <c r="BG9" s="192"/>
      <c r="BH9" s="192"/>
      <c r="BI9" s="192"/>
      <c r="BJ9" s="192"/>
      <c r="BK9" s="192"/>
      <c r="BL9" s="192"/>
      <c r="BM9" s="192"/>
      <c r="BN9" s="192"/>
      <c r="BO9" s="192"/>
      <c r="BP9" s="192"/>
      <c r="BQ9" s="192"/>
      <c r="BR9" s="192"/>
      <c r="BS9" s="192"/>
      <c r="BT9" s="192"/>
      <c r="BU9" s="192"/>
      <c r="BV9" s="192"/>
      <c r="BW9" s="192"/>
      <c r="BX9" s="192"/>
      <c r="BY9" s="192"/>
      <c r="BZ9" s="192"/>
      <c r="CA9" s="192"/>
      <c r="CB9" s="192"/>
      <c r="CC9" s="192"/>
      <c r="CD9" s="192"/>
      <c r="CE9" s="192"/>
      <c r="CF9" s="192"/>
      <c r="CG9" s="192"/>
      <c r="CH9" s="192"/>
      <c r="CI9" s="192"/>
      <c r="CJ9" s="192"/>
      <c r="CK9" s="192"/>
      <c r="CL9" s="192"/>
      <c r="CM9" s="192"/>
      <c r="CN9" s="192"/>
      <c r="CO9" s="192"/>
      <c r="CP9" s="192"/>
      <c r="CQ9" s="192"/>
      <c r="CR9" s="192"/>
      <c r="CS9" s="192"/>
      <c r="CT9" s="192"/>
      <c r="CU9" s="192"/>
      <c r="CV9" s="192"/>
      <c r="CW9" s="192"/>
      <c r="CX9" s="192"/>
      <c r="CY9" s="192"/>
      <c r="CZ9" s="192"/>
      <c r="DA9" s="192"/>
      <c r="DB9" s="192"/>
      <c r="DC9" s="192"/>
      <c r="DD9" s="192"/>
      <c r="DE9" s="192"/>
      <c r="DF9" s="192"/>
      <c r="DG9" s="192"/>
      <c r="DH9" s="192"/>
      <c r="DI9" s="192"/>
      <c r="DJ9" s="192"/>
      <c r="DK9" s="192"/>
      <c r="DL9" s="192"/>
      <c r="DM9" s="192"/>
      <c r="DN9" s="192"/>
      <c r="DO9" s="192"/>
      <c r="DP9" s="192"/>
      <c r="DQ9" s="192"/>
      <c r="DR9" s="192"/>
      <c r="DS9" s="192"/>
      <c r="DT9" s="192"/>
      <c r="DU9" s="192"/>
      <c r="DV9" s="192"/>
      <c r="DW9" s="192"/>
      <c r="DX9" s="192"/>
      <c r="DY9" s="192"/>
      <c r="DZ9" s="192"/>
      <c r="EA9" s="192"/>
      <c r="EB9" s="192"/>
      <c r="EC9" s="192"/>
      <c r="ED9" s="192"/>
      <c r="EE9" s="192"/>
      <c r="EF9" s="192"/>
      <c r="EG9" s="192"/>
      <c r="EH9" s="192"/>
      <c r="EI9" s="192"/>
      <c r="EJ9" s="192"/>
      <c r="EK9" s="192"/>
      <c r="EL9" s="192"/>
      <c r="EM9" s="192"/>
      <c r="EN9" s="192"/>
      <c r="EO9" s="192"/>
      <c r="EP9" s="192"/>
      <c r="EQ9" s="192"/>
      <c r="ER9" s="192"/>
      <c r="ES9" s="192"/>
      <c r="ET9" s="192"/>
      <c r="EU9" s="192"/>
      <c r="EV9" s="192"/>
      <c r="EW9" s="192"/>
      <c r="EX9" s="192"/>
      <c r="EY9" s="192"/>
      <c r="EZ9" s="192"/>
      <c r="FA9" s="192"/>
      <c r="FB9" s="192"/>
      <c r="FC9" s="192"/>
      <c r="FD9" s="192"/>
      <c r="FE9" s="192"/>
      <c r="FF9" s="192"/>
      <c r="FG9" s="192"/>
      <c r="FH9" s="192"/>
      <c r="FI9" s="192"/>
      <c r="FJ9" s="192"/>
      <c r="FK9" s="192"/>
      <c r="FL9" s="192"/>
      <c r="FM9" s="192"/>
      <c r="FN9" s="192"/>
      <c r="FO9" s="192"/>
      <c r="FP9" s="192"/>
      <c r="FQ9" s="192"/>
      <c r="FR9" s="192"/>
      <c r="FS9" s="192"/>
      <c r="FT9" s="192"/>
    </row>
    <row r="10" spans="1:278" s="180" customFormat="1" ht="15" customHeight="1">
      <c r="A10" s="482">
        <f>'Mapa Final'!A10</f>
        <v>1</v>
      </c>
      <c r="B10" s="485" t="str">
        <f>'Mapa Final'!B10</f>
        <v>Tardanza</v>
      </c>
      <c r="C10" s="493" t="str">
        <f>'Mapa Final'!C10</f>
        <v>Reputacional</v>
      </c>
      <c r="D10" s="493" t="str">
        <f>'Mapa Final'!D10</f>
        <v>1. Demora en el Proceso de Contratación para la selección del operador que apoye la ejecucion de las actividades.</v>
      </c>
      <c r="E10" s="496" t="str">
        <f>'Mapa Final'!E10</f>
        <v xml:space="preserve">Demora en el proceso de aprobación del Plan Operativo Anual de Inversiones y Plan de Formación.
</v>
      </c>
      <c r="F10" s="496" t="str">
        <f>'Mapa Final'!F10</f>
        <v>La probabilidad de la perdida reputacional por la demora  en el proceso de aprobación del Plan Operativo Anual de Inversiones y Plan de Formación.</v>
      </c>
      <c r="G10" s="496" t="str">
        <f>'Mapa Final'!G10</f>
        <v>Ejecución y Administración de Procesos</v>
      </c>
      <c r="H10" s="499" t="str">
        <f>'Mapa Final'!I10</f>
        <v>Baja</v>
      </c>
      <c r="I10" s="502" t="str">
        <f>'Mapa Final'!L10</f>
        <v>Menor</v>
      </c>
      <c r="J10" s="508" t="str">
        <f>'Mapa Final'!N10</f>
        <v>Moderado</v>
      </c>
      <c r="K10" s="511" t="str">
        <f>'Mapa Final'!AA10</f>
        <v>Baja</v>
      </c>
      <c r="L10" s="511" t="str">
        <f>'Mapa Final'!AE10</f>
        <v>Menor</v>
      </c>
      <c r="M10" s="505" t="str">
        <f>'Mapa Final'!AG10</f>
        <v>Moderado</v>
      </c>
      <c r="N10" s="511" t="str">
        <f>'Mapa Final'!AH10</f>
        <v>Aceptar</v>
      </c>
      <c r="O10" s="521" t="s">
        <v>552</v>
      </c>
      <c r="P10" s="487" t="s">
        <v>551</v>
      </c>
      <c r="Q10" s="487"/>
      <c r="R10" s="514">
        <v>44927</v>
      </c>
      <c r="S10" s="514">
        <v>45015</v>
      </c>
      <c r="T10" s="521" t="s">
        <v>553</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80" customFormat="1" ht="13.5" customHeight="1">
      <c r="A11" s="483"/>
      <c r="B11" s="338"/>
      <c r="C11" s="494"/>
      <c r="D11" s="494"/>
      <c r="E11" s="497"/>
      <c r="F11" s="497"/>
      <c r="G11" s="497"/>
      <c r="H11" s="500"/>
      <c r="I11" s="503"/>
      <c r="J11" s="509"/>
      <c r="K11" s="512"/>
      <c r="L11" s="512"/>
      <c r="M11" s="506"/>
      <c r="N11" s="512"/>
      <c r="O11" s="522"/>
      <c r="P11" s="488"/>
      <c r="Q11" s="488"/>
      <c r="R11" s="488"/>
      <c r="S11" s="488"/>
      <c r="T11" s="522"/>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80" customFormat="1" ht="13.5" customHeight="1">
      <c r="A12" s="483"/>
      <c r="B12" s="338"/>
      <c r="C12" s="494"/>
      <c r="D12" s="494"/>
      <c r="E12" s="497"/>
      <c r="F12" s="497"/>
      <c r="G12" s="497"/>
      <c r="H12" s="500"/>
      <c r="I12" s="503"/>
      <c r="J12" s="509"/>
      <c r="K12" s="512"/>
      <c r="L12" s="512"/>
      <c r="M12" s="506"/>
      <c r="N12" s="512"/>
      <c r="O12" s="522"/>
      <c r="P12" s="488"/>
      <c r="Q12" s="488"/>
      <c r="R12" s="488"/>
      <c r="S12" s="488"/>
      <c r="T12" s="522"/>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80" customFormat="1" ht="13.5" customHeight="1">
      <c r="A13" s="483"/>
      <c r="B13" s="338"/>
      <c r="C13" s="494"/>
      <c r="D13" s="494"/>
      <c r="E13" s="497"/>
      <c r="F13" s="497"/>
      <c r="G13" s="497"/>
      <c r="H13" s="500"/>
      <c r="I13" s="503"/>
      <c r="J13" s="509"/>
      <c r="K13" s="512"/>
      <c r="L13" s="512"/>
      <c r="M13" s="506"/>
      <c r="N13" s="512"/>
      <c r="O13" s="522"/>
      <c r="P13" s="488"/>
      <c r="Q13" s="488"/>
      <c r="R13" s="488"/>
      <c r="S13" s="488"/>
      <c r="T13" s="522"/>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80" customFormat="1" ht="375" customHeight="1" thickBot="1">
      <c r="A14" s="484"/>
      <c r="B14" s="486"/>
      <c r="C14" s="495"/>
      <c r="D14" s="495"/>
      <c r="E14" s="498"/>
      <c r="F14" s="498"/>
      <c r="G14" s="498"/>
      <c r="H14" s="501"/>
      <c r="I14" s="504"/>
      <c r="J14" s="510"/>
      <c r="K14" s="513"/>
      <c r="L14" s="513"/>
      <c r="M14" s="507"/>
      <c r="N14" s="513"/>
      <c r="O14" s="523"/>
      <c r="P14" s="489"/>
      <c r="Q14" s="489"/>
      <c r="R14" s="489"/>
      <c r="S14" s="489"/>
      <c r="T14" s="523"/>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80" customFormat="1" ht="15" customHeight="1">
      <c r="A15" s="482">
        <f>'Mapa Final'!A15</f>
        <v>2</v>
      </c>
      <c r="B15" s="485" t="str">
        <f>'Mapa Final'!B15</f>
        <v>Incumplimiento</v>
      </c>
      <c r="C15" s="493" t="str">
        <f>'Mapa Final'!C15</f>
        <v>Incumplimiento de las metas establecidas</v>
      </c>
      <c r="D15" s="493" t="str">
        <f>'Mapa Final'!D15</f>
        <v>1. Ausentismo de los discentes a las actividades académicas presenciales de los diferentes programas de formación.
2. Deserción en las actividades de formación virtual que se programen en el marco de los diferentes programas de formación.
3. Falta de disponibilidad de los formadores debido a la negación de los permisos y/o comisiones.
4. Tardanza en la socialización de las convocatorias por parte de los Consejos Seccionales.</v>
      </c>
      <c r="E15" s="496" t="str">
        <f>'Mapa Final'!E15</f>
        <v>Retraso en el inicio de la ejecución del Plan de Formación</v>
      </c>
      <c r="F15" s="496" t="str">
        <f>'Mapa Final'!F15</f>
        <v>la probailidad del incumplimiento de las metas establecidas con ocasión al retraso en el inicio de la ejecución del Plan de Formación</v>
      </c>
      <c r="G15" s="496" t="str">
        <f>'Mapa Final'!G15</f>
        <v>Ejecución y Administración de Procesos</v>
      </c>
      <c r="H15" s="499" t="str">
        <f>'Mapa Final'!I15</f>
        <v>Media</v>
      </c>
      <c r="I15" s="502" t="str">
        <f>'Mapa Final'!L15</f>
        <v>Leve</v>
      </c>
      <c r="J15" s="508" t="str">
        <f>'Mapa Final'!N15</f>
        <v>Moderado</v>
      </c>
      <c r="K15" s="511" t="str">
        <f>'Mapa Final'!AA15</f>
        <v>Baja</v>
      </c>
      <c r="L15" s="511" t="str">
        <f>'Mapa Final'!AE15</f>
        <v>Leve</v>
      </c>
      <c r="M15" s="505" t="str">
        <f>'Mapa Final'!AG15</f>
        <v>Bajo</v>
      </c>
      <c r="N15" s="511" t="str">
        <f>'Mapa Final'!AH15</f>
        <v>Aceptar</v>
      </c>
      <c r="O15" s="490"/>
      <c r="P15" s="487" t="s">
        <v>551</v>
      </c>
      <c r="Q15" s="490"/>
      <c r="R15" s="514">
        <v>44927</v>
      </c>
      <c r="S15" s="514">
        <v>45015</v>
      </c>
      <c r="T15" s="515" t="s">
        <v>555</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80" customFormat="1" ht="13.5" customHeight="1">
      <c r="A16" s="483"/>
      <c r="B16" s="338"/>
      <c r="C16" s="494"/>
      <c r="D16" s="494"/>
      <c r="E16" s="497"/>
      <c r="F16" s="497"/>
      <c r="G16" s="497"/>
      <c r="H16" s="500"/>
      <c r="I16" s="503"/>
      <c r="J16" s="509"/>
      <c r="K16" s="512"/>
      <c r="L16" s="512"/>
      <c r="M16" s="506"/>
      <c r="N16" s="512"/>
      <c r="O16" s="491"/>
      <c r="P16" s="488"/>
      <c r="Q16" s="491"/>
      <c r="R16" s="488"/>
      <c r="S16" s="488"/>
      <c r="T16" s="516"/>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80" customFormat="1" ht="13.5" customHeight="1">
      <c r="A17" s="483"/>
      <c r="B17" s="338"/>
      <c r="C17" s="494"/>
      <c r="D17" s="494"/>
      <c r="E17" s="497"/>
      <c r="F17" s="497"/>
      <c r="G17" s="497"/>
      <c r="H17" s="500"/>
      <c r="I17" s="503"/>
      <c r="J17" s="509"/>
      <c r="K17" s="512"/>
      <c r="L17" s="512"/>
      <c r="M17" s="506"/>
      <c r="N17" s="512"/>
      <c r="O17" s="491"/>
      <c r="P17" s="488"/>
      <c r="Q17" s="491"/>
      <c r="R17" s="488"/>
      <c r="S17" s="488"/>
      <c r="T17" s="516"/>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80" customFormat="1" ht="13.5" customHeight="1">
      <c r="A18" s="483"/>
      <c r="B18" s="338"/>
      <c r="C18" s="494"/>
      <c r="D18" s="494"/>
      <c r="E18" s="497"/>
      <c r="F18" s="497"/>
      <c r="G18" s="497"/>
      <c r="H18" s="500"/>
      <c r="I18" s="503"/>
      <c r="J18" s="509"/>
      <c r="K18" s="512"/>
      <c r="L18" s="512"/>
      <c r="M18" s="506"/>
      <c r="N18" s="512"/>
      <c r="O18" s="491"/>
      <c r="P18" s="488"/>
      <c r="Q18" s="491"/>
      <c r="R18" s="488"/>
      <c r="S18" s="488"/>
      <c r="T18" s="516"/>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80" customFormat="1" ht="256.5" customHeight="1" thickBot="1">
      <c r="A19" s="484"/>
      <c r="B19" s="486"/>
      <c r="C19" s="495"/>
      <c r="D19" s="495"/>
      <c r="E19" s="498"/>
      <c r="F19" s="498"/>
      <c r="G19" s="498"/>
      <c r="H19" s="501"/>
      <c r="I19" s="504"/>
      <c r="J19" s="510"/>
      <c r="K19" s="513"/>
      <c r="L19" s="513"/>
      <c r="M19" s="507"/>
      <c r="N19" s="513"/>
      <c r="O19" s="492"/>
      <c r="P19" s="489"/>
      <c r="Q19" s="492"/>
      <c r="R19" s="489"/>
      <c r="S19" s="489"/>
      <c r="T19" s="517"/>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ht="15" customHeight="1">
      <c r="A20" s="482">
        <f>'Mapa Final'!A20</f>
        <v>3</v>
      </c>
      <c r="B20" s="485" t="str">
        <f>'Mapa Final'!B20</f>
        <v>Demoras en la tabulación de la información</v>
      </c>
      <c r="C20" s="493" t="str">
        <f>'Mapa Final'!C20</f>
        <v>Incumplimiento de las metas establecidas</v>
      </c>
      <c r="D20" s="493" t="str">
        <f>'Mapa Final'!D20</f>
        <v>1. Los sistemas utilizados por la Escuela Judicial no cuentan con la funcionalidad que permita recolectar, consolidar y tabular las encuestas de cada una de las actividades académicas.
2. La encuesta de satisfacción es tabulada en ambientes aislados (de forma manual) que no se encuentran integrados a los sistemas utilizados por la Escuela Judicial.</v>
      </c>
      <c r="E20" s="496" t="str">
        <f>'Mapa Final'!E20</f>
        <v>No se cuenta con un sistema para la recopilación y tabulación de la informacion de las encuestas.</v>
      </c>
      <c r="F20" s="496" t="str">
        <f>'Mapa Final'!F20</f>
        <v>La probabilidad del incumpliento de las metas establecidas debido ha que no se cuenta con un sistema para la recopilación y tabulación de las encuentas.</v>
      </c>
      <c r="G20" s="496" t="str">
        <f>'Mapa Final'!G20</f>
        <v>Ejecución y Administración de Procesos</v>
      </c>
      <c r="H20" s="499" t="str">
        <f>'Mapa Final'!I20</f>
        <v>Media</v>
      </c>
      <c r="I20" s="502" t="str">
        <f>'Mapa Final'!L20</f>
        <v>Leve</v>
      </c>
      <c r="J20" s="508" t="str">
        <f>'Mapa Final'!N20</f>
        <v>Moderado</v>
      </c>
      <c r="K20" s="511" t="str">
        <f>'Mapa Final'!AA20</f>
        <v>Baja</v>
      </c>
      <c r="L20" s="511" t="str">
        <f>'Mapa Final'!AE20</f>
        <v>Leve</v>
      </c>
      <c r="M20" s="505" t="str">
        <f>'Mapa Final'!AG20</f>
        <v>Bajo</v>
      </c>
      <c r="N20" s="511" t="str">
        <f>'Mapa Final'!AH20</f>
        <v>Evitar</v>
      </c>
      <c r="O20" s="490"/>
      <c r="P20" s="487" t="s">
        <v>8</v>
      </c>
      <c r="Q20" s="490"/>
      <c r="R20" s="514">
        <v>44927</v>
      </c>
      <c r="S20" s="514">
        <v>45016</v>
      </c>
      <c r="T20" s="515" t="s">
        <v>557</v>
      </c>
      <c r="U20" s="35"/>
      <c r="V20" s="35"/>
    </row>
    <row r="21" spans="1:176">
      <c r="A21" s="483"/>
      <c r="B21" s="338"/>
      <c r="C21" s="494"/>
      <c r="D21" s="494"/>
      <c r="E21" s="497"/>
      <c r="F21" s="497"/>
      <c r="G21" s="497"/>
      <c r="H21" s="500"/>
      <c r="I21" s="503"/>
      <c r="J21" s="509"/>
      <c r="K21" s="512"/>
      <c r="L21" s="512"/>
      <c r="M21" s="506"/>
      <c r="N21" s="512"/>
      <c r="O21" s="491"/>
      <c r="P21" s="488"/>
      <c r="Q21" s="491"/>
      <c r="R21" s="488"/>
      <c r="S21" s="488"/>
      <c r="T21" s="516"/>
      <c r="U21" s="35"/>
      <c r="V21" s="35"/>
    </row>
    <row r="22" spans="1:176">
      <c r="A22" s="483"/>
      <c r="B22" s="338"/>
      <c r="C22" s="494"/>
      <c r="D22" s="494"/>
      <c r="E22" s="497"/>
      <c r="F22" s="497"/>
      <c r="G22" s="497"/>
      <c r="H22" s="500"/>
      <c r="I22" s="503"/>
      <c r="J22" s="509"/>
      <c r="K22" s="512"/>
      <c r="L22" s="512"/>
      <c r="M22" s="506"/>
      <c r="N22" s="512"/>
      <c r="O22" s="491"/>
      <c r="P22" s="488"/>
      <c r="Q22" s="491"/>
      <c r="R22" s="488"/>
      <c r="S22" s="488"/>
      <c r="T22" s="516"/>
      <c r="U22" s="35"/>
      <c r="V22" s="35"/>
    </row>
    <row r="23" spans="1:176">
      <c r="A23" s="483"/>
      <c r="B23" s="338"/>
      <c r="C23" s="494"/>
      <c r="D23" s="494"/>
      <c r="E23" s="497"/>
      <c r="F23" s="497"/>
      <c r="G23" s="497"/>
      <c r="H23" s="500"/>
      <c r="I23" s="503"/>
      <c r="J23" s="509"/>
      <c r="K23" s="512"/>
      <c r="L23" s="512"/>
      <c r="M23" s="506"/>
      <c r="N23" s="512"/>
      <c r="O23" s="491"/>
      <c r="P23" s="488"/>
      <c r="Q23" s="491"/>
      <c r="R23" s="488"/>
      <c r="S23" s="488"/>
      <c r="T23" s="516"/>
      <c r="U23" s="35"/>
      <c r="V23" s="35"/>
    </row>
    <row r="24" spans="1:176" ht="182.25" customHeight="1" thickBot="1">
      <c r="A24" s="484"/>
      <c r="B24" s="486"/>
      <c r="C24" s="495"/>
      <c r="D24" s="495"/>
      <c r="E24" s="498"/>
      <c r="F24" s="498"/>
      <c r="G24" s="498"/>
      <c r="H24" s="501"/>
      <c r="I24" s="504"/>
      <c r="J24" s="510"/>
      <c r="K24" s="513"/>
      <c r="L24" s="513"/>
      <c r="M24" s="507"/>
      <c r="N24" s="513"/>
      <c r="O24" s="492"/>
      <c r="P24" s="489"/>
      <c r="Q24" s="492"/>
      <c r="R24" s="489"/>
      <c r="S24" s="489"/>
      <c r="T24" s="517"/>
      <c r="U24" s="35"/>
      <c r="V24" s="35"/>
    </row>
    <row r="25" spans="1:176" ht="15" customHeight="1">
      <c r="A25" s="482">
        <f>'Mapa Final'!A25</f>
        <v>4</v>
      </c>
      <c r="B25" s="485" t="str">
        <f>'Mapa Final'!B25</f>
        <v>Cancelar actividades</v>
      </c>
      <c r="C25" s="493" t="str">
        <f>'Mapa Final'!C25</f>
        <v>Incumplimiento de las metas establecidas</v>
      </c>
      <c r="D25" s="493" t="str">
        <f>'Mapa Final'!D25</f>
        <v xml:space="preserve">1. Orden Público
2. Paro Gremial
3. Paro Judicial
4. Emergencia Sanitaria o Ambiental
</v>
      </c>
      <c r="E25" s="496" t="str">
        <f>'Mapa Final'!E25</f>
        <v xml:space="preserve">Situaciones imprevistas que imposibilitan las Actividades del Plan Anual de Formación de la Rama Judicial. </v>
      </c>
      <c r="F25" s="496" t="str">
        <f>'Mapa Final'!F25</f>
        <v xml:space="preserve">La probabilidad del incumplimeinto de las metas establecidas debido a las Situaciones imprevistas que imposibilitan las Actividades del Plan Anual de Formación de la Rama Judicial. </v>
      </c>
      <c r="G25" s="496" t="str">
        <f>'Mapa Final'!G25</f>
        <v>Ejecución y Administración de Procesos</v>
      </c>
      <c r="H25" s="499" t="str">
        <f>'Mapa Final'!I25</f>
        <v>Media</v>
      </c>
      <c r="I25" s="502" t="str">
        <f>'Mapa Final'!L25</f>
        <v>Leve</v>
      </c>
      <c r="J25" s="508" t="str">
        <f>'Mapa Final'!N25</f>
        <v>Moderado</v>
      </c>
      <c r="K25" s="511" t="str">
        <f>'Mapa Final'!AA25</f>
        <v>Baja</v>
      </c>
      <c r="L25" s="511" t="str">
        <f>'Mapa Final'!AE25</f>
        <v>Leve</v>
      </c>
      <c r="M25" s="505" t="str">
        <f>'Mapa Final'!AG25</f>
        <v>Bajo</v>
      </c>
      <c r="N25" s="511" t="str">
        <f>'Mapa Final'!AH25</f>
        <v>Aceptar</v>
      </c>
      <c r="O25" s="521"/>
      <c r="P25" s="487" t="s">
        <v>8</v>
      </c>
      <c r="Q25" s="490"/>
      <c r="R25" s="514">
        <v>44927</v>
      </c>
      <c r="S25" s="514">
        <v>45016</v>
      </c>
      <c r="T25" s="515" t="s">
        <v>557</v>
      </c>
    </row>
    <row r="26" spans="1:176">
      <c r="A26" s="483"/>
      <c r="B26" s="338"/>
      <c r="C26" s="494"/>
      <c r="D26" s="494"/>
      <c r="E26" s="497"/>
      <c r="F26" s="497"/>
      <c r="G26" s="497"/>
      <c r="H26" s="500"/>
      <c r="I26" s="503"/>
      <c r="J26" s="509"/>
      <c r="K26" s="512"/>
      <c r="L26" s="512"/>
      <c r="M26" s="506"/>
      <c r="N26" s="512"/>
      <c r="O26" s="522"/>
      <c r="P26" s="488"/>
      <c r="Q26" s="491"/>
      <c r="R26" s="488"/>
      <c r="S26" s="488"/>
      <c r="T26" s="516"/>
    </row>
    <row r="27" spans="1:176">
      <c r="A27" s="483"/>
      <c r="B27" s="338"/>
      <c r="C27" s="494"/>
      <c r="D27" s="494"/>
      <c r="E27" s="497"/>
      <c r="F27" s="497"/>
      <c r="G27" s="497"/>
      <c r="H27" s="500"/>
      <c r="I27" s="503"/>
      <c r="J27" s="509"/>
      <c r="K27" s="512"/>
      <c r="L27" s="512"/>
      <c r="M27" s="506"/>
      <c r="N27" s="512"/>
      <c r="O27" s="522"/>
      <c r="P27" s="488"/>
      <c r="Q27" s="491"/>
      <c r="R27" s="488"/>
      <c r="S27" s="488"/>
      <c r="T27" s="516"/>
    </row>
    <row r="28" spans="1:176">
      <c r="A28" s="483"/>
      <c r="B28" s="338"/>
      <c r="C28" s="494"/>
      <c r="D28" s="494"/>
      <c r="E28" s="497"/>
      <c r="F28" s="497"/>
      <c r="G28" s="497"/>
      <c r="H28" s="500"/>
      <c r="I28" s="503"/>
      <c r="J28" s="509"/>
      <c r="K28" s="512"/>
      <c r="L28" s="512"/>
      <c r="M28" s="506"/>
      <c r="N28" s="512"/>
      <c r="O28" s="522"/>
      <c r="P28" s="488"/>
      <c r="Q28" s="491"/>
      <c r="R28" s="488"/>
      <c r="S28" s="488"/>
      <c r="T28" s="516"/>
    </row>
    <row r="29" spans="1:176" ht="277.5" customHeight="1" thickBot="1">
      <c r="A29" s="484"/>
      <c r="B29" s="486"/>
      <c r="C29" s="495"/>
      <c r="D29" s="495"/>
      <c r="E29" s="498"/>
      <c r="F29" s="498"/>
      <c r="G29" s="498"/>
      <c r="H29" s="501"/>
      <c r="I29" s="504"/>
      <c r="J29" s="510"/>
      <c r="K29" s="513"/>
      <c r="L29" s="513"/>
      <c r="M29" s="507"/>
      <c r="N29" s="513"/>
      <c r="O29" s="523"/>
      <c r="P29" s="489"/>
      <c r="Q29" s="492"/>
      <c r="R29" s="489"/>
      <c r="S29" s="489"/>
      <c r="T29" s="517"/>
    </row>
    <row r="30" spans="1:176" ht="15" customHeight="1">
      <c r="A30" s="482">
        <f>'Mapa Final'!A30</f>
        <v>5</v>
      </c>
      <c r="B30" s="485" t="str">
        <f>'Mapa Final'!B30</f>
        <v>Riesgo de Corrupción</v>
      </c>
      <c r="C30" s="493" t="str">
        <f>'Mapa Final'!C30</f>
        <v>Reputacional(Corrupción)</v>
      </c>
      <c r="D30" s="493" t="str">
        <f>'Mapa Final'!D30</f>
        <v xml:space="preserve">
1. Indebida influencia de Terceros, ajenos a la organización, para la toma de decisiones
2. Favorecimiento indebido al servidor judicial y/o un tercero</v>
      </c>
      <c r="E30" s="496" t="str">
        <f>'Mapa Final'!E30</f>
        <v>Destinación inadecuada de los recursos asignados</v>
      </c>
      <c r="F30" s="496" t="str">
        <f>'Mapa Final'!F30</f>
        <v>La probabilidad de cualquier acto de corrupción con ocasión de la destinación inadecuada de los recursos asigandos.</v>
      </c>
      <c r="G30" s="496" t="str">
        <f>'Mapa Final'!G30</f>
        <v>Fraude Interno</v>
      </c>
      <c r="H30" s="499" t="str">
        <f>'Mapa Final'!I30</f>
        <v>Media</v>
      </c>
      <c r="I30" s="502" t="str">
        <f>'Mapa Final'!L30</f>
        <v>Mayor</v>
      </c>
      <c r="J30" s="508" t="str">
        <f>'Mapa Final'!N30</f>
        <v xml:space="preserve">Alto </v>
      </c>
      <c r="K30" s="511" t="str">
        <f>'Mapa Final'!AA30</f>
        <v>Baja</v>
      </c>
      <c r="L30" s="511" t="str">
        <f>'Mapa Final'!AE30</f>
        <v>Mayor</v>
      </c>
      <c r="M30" s="505" t="str">
        <f>'Mapa Final'!AG30</f>
        <v xml:space="preserve">Alto </v>
      </c>
      <c r="N30" s="511" t="str">
        <f>'Mapa Final'!AH30</f>
        <v>Reducir(mitigar)</v>
      </c>
      <c r="O30" s="490"/>
      <c r="P30" s="487" t="s">
        <v>551</v>
      </c>
      <c r="Q30" s="490"/>
      <c r="R30" s="514">
        <v>44927</v>
      </c>
      <c r="S30" s="514">
        <v>45016</v>
      </c>
      <c r="T30" s="515" t="s">
        <v>558</v>
      </c>
    </row>
    <row r="31" spans="1:176">
      <c r="A31" s="483"/>
      <c r="B31" s="338"/>
      <c r="C31" s="494"/>
      <c r="D31" s="494"/>
      <c r="E31" s="497"/>
      <c r="F31" s="497"/>
      <c r="G31" s="497"/>
      <c r="H31" s="500"/>
      <c r="I31" s="503"/>
      <c r="J31" s="509"/>
      <c r="K31" s="512"/>
      <c r="L31" s="512"/>
      <c r="M31" s="506"/>
      <c r="N31" s="512"/>
      <c r="O31" s="491"/>
      <c r="P31" s="488"/>
      <c r="Q31" s="491"/>
      <c r="R31" s="488"/>
      <c r="S31" s="488"/>
      <c r="T31" s="516"/>
    </row>
    <row r="32" spans="1:176">
      <c r="A32" s="483"/>
      <c r="B32" s="338"/>
      <c r="C32" s="494"/>
      <c r="D32" s="494"/>
      <c r="E32" s="497"/>
      <c r="F32" s="497"/>
      <c r="G32" s="497"/>
      <c r="H32" s="500"/>
      <c r="I32" s="503"/>
      <c r="J32" s="509"/>
      <c r="K32" s="512"/>
      <c r="L32" s="512"/>
      <c r="M32" s="506"/>
      <c r="N32" s="512"/>
      <c r="O32" s="491"/>
      <c r="P32" s="488"/>
      <c r="Q32" s="491"/>
      <c r="R32" s="488"/>
      <c r="S32" s="488"/>
      <c r="T32" s="516"/>
    </row>
    <row r="33" spans="1:20">
      <c r="A33" s="483"/>
      <c r="B33" s="338"/>
      <c r="C33" s="494"/>
      <c r="D33" s="494"/>
      <c r="E33" s="497"/>
      <c r="F33" s="497"/>
      <c r="G33" s="497"/>
      <c r="H33" s="500"/>
      <c r="I33" s="503"/>
      <c r="J33" s="509"/>
      <c r="K33" s="512"/>
      <c r="L33" s="512"/>
      <c r="M33" s="506"/>
      <c r="N33" s="512"/>
      <c r="O33" s="491"/>
      <c r="P33" s="488"/>
      <c r="Q33" s="491"/>
      <c r="R33" s="488"/>
      <c r="S33" s="488"/>
      <c r="T33" s="516"/>
    </row>
    <row r="34" spans="1:20" ht="102.75" customHeight="1" thickBot="1">
      <c r="A34" s="484"/>
      <c r="B34" s="486"/>
      <c r="C34" s="495"/>
      <c r="D34" s="495"/>
      <c r="E34" s="498"/>
      <c r="F34" s="498"/>
      <c r="G34" s="498"/>
      <c r="H34" s="501"/>
      <c r="I34" s="504"/>
      <c r="J34" s="510"/>
      <c r="K34" s="513"/>
      <c r="L34" s="513"/>
      <c r="M34" s="507"/>
      <c r="N34" s="513"/>
      <c r="O34" s="492"/>
      <c r="P34" s="489"/>
      <c r="Q34" s="492"/>
      <c r="R34" s="489"/>
      <c r="S34" s="489"/>
      <c r="T34" s="517"/>
    </row>
    <row r="35" spans="1:20">
      <c r="A35" s="482">
        <f>'Mapa Final'!A35</f>
        <v>6</v>
      </c>
      <c r="B35" s="485" t="str">
        <f>'Mapa Final'!B35</f>
        <v>Inaplicabilidad de la normavidad ambiental vigente</v>
      </c>
      <c r="C35" s="493" t="str">
        <f>'Mapa Final'!C35</f>
        <v xml:space="preserve"> Afectación Ambiental</v>
      </c>
      <c r="D35" s="493" t="str">
        <f>'Mapa Final'!D35</f>
        <v>1.Falta de apropiación del Plan de Gestión Ambiental que aplica para la Rama Judicial Acuerdo PSAA14-10160
2.Baja participación de los  servidores judiciales en las actividades de formación en el Sistema de Gestión Ambiental
3.Uso de correos no institucionales, que no permiten la llegada de campañas ambientales enviadas por correos masivos
4.  Poco compromiso en la aplicabilidad y formación de la cultura ambiental
5. Carencia del liderazgo en el Sistema de Gestión Ambiental</v>
      </c>
      <c r="E35" s="496" t="str">
        <f>'Mapa Final'!E35</f>
        <v>Desconocimiento de los lineamientos ambientales y normatividad  ambiental vigente</v>
      </c>
      <c r="F35" s="496" t="str">
        <f>'Mapa Final'!F35</f>
        <v>Posibilidad de afectación ambiental debido al desconocimiento de las lineamientos ambientales y normatividad ambiental vigente</v>
      </c>
      <c r="G35" s="496" t="str">
        <f>'Mapa Final'!G35</f>
        <v>Eventos Ambientales Internos</v>
      </c>
      <c r="H35" s="499" t="str">
        <f>'Mapa Final'!I35</f>
        <v>Media</v>
      </c>
      <c r="I35" s="502" t="str">
        <f>'Mapa Final'!L35</f>
        <v>Moderado</v>
      </c>
      <c r="J35" s="508" t="str">
        <f>'Mapa Final'!N35</f>
        <v>Moderado</v>
      </c>
      <c r="K35" s="511" t="str">
        <f>'Mapa Final'!AA35</f>
        <v>Baja</v>
      </c>
      <c r="L35" s="511" t="str">
        <f>'Mapa Final'!AE35</f>
        <v>Moderado</v>
      </c>
      <c r="M35" s="505" t="str">
        <f>'Mapa Final'!AG35</f>
        <v>Moderado</v>
      </c>
      <c r="N35" s="511" t="str">
        <f>'Mapa Final'!AH35</f>
        <v>Reducir(mitigar)</v>
      </c>
      <c r="O35" s="518"/>
      <c r="P35" s="487" t="s">
        <v>551</v>
      </c>
      <c r="Q35" s="490"/>
      <c r="R35" s="514">
        <v>44927</v>
      </c>
      <c r="S35" s="514">
        <v>45016</v>
      </c>
      <c r="T35" s="515" t="s">
        <v>558</v>
      </c>
    </row>
    <row r="36" spans="1:20">
      <c r="A36" s="483"/>
      <c r="B36" s="338"/>
      <c r="C36" s="494"/>
      <c r="D36" s="494"/>
      <c r="E36" s="497"/>
      <c r="F36" s="497"/>
      <c r="G36" s="497"/>
      <c r="H36" s="500"/>
      <c r="I36" s="503"/>
      <c r="J36" s="509"/>
      <c r="K36" s="512"/>
      <c r="L36" s="512"/>
      <c r="M36" s="506"/>
      <c r="N36" s="512"/>
      <c r="O36" s="519"/>
      <c r="P36" s="488"/>
      <c r="Q36" s="491"/>
      <c r="R36" s="488"/>
      <c r="S36" s="488"/>
      <c r="T36" s="516"/>
    </row>
    <row r="37" spans="1:20">
      <c r="A37" s="483"/>
      <c r="B37" s="338"/>
      <c r="C37" s="494"/>
      <c r="D37" s="494"/>
      <c r="E37" s="497"/>
      <c r="F37" s="497"/>
      <c r="G37" s="497"/>
      <c r="H37" s="500"/>
      <c r="I37" s="503"/>
      <c r="J37" s="509"/>
      <c r="K37" s="512"/>
      <c r="L37" s="512"/>
      <c r="M37" s="506"/>
      <c r="N37" s="512"/>
      <c r="O37" s="519"/>
      <c r="P37" s="488"/>
      <c r="Q37" s="491"/>
      <c r="R37" s="488"/>
      <c r="S37" s="488"/>
      <c r="T37" s="516"/>
    </row>
    <row r="38" spans="1:20">
      <c r="A38" s="483"/>
      <c r="B38" s="338"/>
      <c r="C38" s="494"/>
      <c r="D38" s="494"/>
      <c r="E38" s="497"/>
      <c r="F38" s="497"/>
      <c r="G38" s="497"/>
      <c r="H38" s="500"/>
      <c r="I38" s="503"/>
      <c r="J38" s="509"/>
      <c r="K38" s="512"/>
      <c r="L38" s="512"/>
      <c r="M38" s="506"/>
      <c r="N38" s="512"/>
      <c r="O38" s="519"/>
      <c r="P38" s="488"/>
      <c r="Q38" s="491"/>
      <c r="R38" s="488"/>
      <c r="S38" s="488"/>
      <c r="T38" s="516"/>
    </row>
    <row r="39" spans="1:20" ht="254.25" customHeight="1" thickBot="1">
      <c r="A39" s="484"/>
      <c r="B39" s="486"/>
      <c r="C39" s="495"/>
      <c r="D39" s="495"/>
      <c r="E39" s="498"/>
      <c r="F39" s="498"/>
      <c r="G39" s="498"/>
      <c r="H39" s="501"/>
      <c r="I39" s="504"/>
      <c r="J39" s="510"/>
      <c r="K39" s="513"/>
      <c r="L39" s="513"/>
      <c r="M39" s="507"/>
      <c r="N39" s="513"/>
      <c r="O39" s="520"/>
      <c r="P39" s="489"/>
      <c r="Q39" s="492"/>
      <c r="R39" s="489"/>
      <c r="S39" s="489"/>
      <c r="T39" s="517"/>
    </row>
  </sheetData>
  <mergeCells count="139">
    <mergeCell ref="T7:T8"/>
    <mergeCell ref="N10:N14"/>
    <mergeCell ref="O10:O14"/>
    <mergeCell ref="P10:P14"/>
    <mergeCell ref="Q10:Q14"/>
    <mergeCell ref="R10:R14"/>
    <mergeCell ref="G10:G14"/>
    <mergeCell ref="H10:H14"/>
    <mergeCell ref="R1:T3"/>
    <mergeCell ref="A1:C2"/>
    <mergeCell ref="D1:Q3"/>
    <mergeCell ref="O7:O8"/>
    <mergeCell ref="P7:Q7"/>
    <mergeCell ref="R7:S7"/>
    <mergeCell ref="P15:P19"/>
    <mergeCell ref="Q15:Q19"/>
    <mergeCell ref="R15:R19"/>
    <mergeCell ref="S15:S19"/>
    <mergeCell ref="A4:C4"/>
    <mergeCell ref="D4:N4"/>
    <mergeCell ref="O4:Q4"/>
    <mergeCell ref="A5:C5"/>
    <mergeCell ref="D5:N5"/>
    <mergeCell ref="A6:C6"/>
    <mergeCell ref="D6:N6"/>
    <mergeCell ref="A7:F7"/>
    <mergeCell ref="H7:J7"/>
    <mergeCell ref="K7:M7"/>
    <mergeCell ref="N7:N8"/>
    <mergeCell ref="T15:T19"/>
    <mergeCell ref="N15:N19"/>
    <mergeCell ref="O15:O19"/>
    <mergeCell ref="A9:N9"/>
    <mergeCell ref="A10:A14"/>
    <mergeCell ref="C10:C14"/>
    <mergeCell ref="D10:D14"/>
    <mergeCell ref="E10:E14"/>
    <mergeCell ref="F10:F14"/>
    <mergeCell ref="S10:S14"/>
    <mergeCell ref="T10:T14"/>
    <mergeCell ref="A15:A19"/>
    <mergeCell ref="C15:C19"/>
    <mergeCell ref="D15:D19"/>
    <mergeCell ref="E15:E19"/>
    <mergeCell ref="F15:F19"/>
    <mergeCell ref="G15:G19"/>
    <mergeCell ref="H15:H19"/>
    <mergeCell ref="I15:I19"/>
    <mergeCell ref="M10:M14"/>
    <mergeCell ref="C20:C24"/>
    <mergeCell ref="D20:D24"/>
    <mergeCell ref="E20:E24"/>
    <mergeCell ref="F20:F24"/>
    <mergeCell ref="J15:J19"/>
    <mergeCell ref="K15:K19"/>
    <mergeCell ref="L15:L19"/>
    <mergeCell ref="M15:M19"/>
    <mergeCell ref="I10:I14"/>
    <mergeCell ref="J10:J14"/>
    <mergeCell ref="K10:K14"/>
    <mergeCell ref="L10:L14"/>
    <mergeCell ref="S20:S24"/>
    <mergeCell ref="T20:T24"/>
    <mergeCell ref="A25:A29"/>
    <mergeCell ref="C25:C29"/>
    <mergeCell ref="D25:D29"/>
    <mergeCell ref="E25:E29"/>
    <mergeCell ref="F25:F29"/>
    <mergeCell ref="G25:G29"/>
    <mergeCell ref="H25:H29"/>
    <mergeCell ref="I25:I29"/>
    <mergeCell ref="M20:M24"/>
    <mergeCell ref="N20:N24"/>
    <mergeCell ref="O20:O24"/>
    <mergeCell ref="P20:P24"/>
    <mergeCell ref="Q20:Q24"/>
    <mergeCell ref="R20:R24"/>
    <mergeCell ref="G20:G24"/>
    <mergeCell ref="H20:H24"/>
    <mergeCell ref="I20:I24"/>
    <mergeCell ref="J20:J24"/>
    <mergeCell ref="K20:K24"/>
    <mergeCell ref="L20:L24"/>
    <mergeCell ref="P25:P29"/>
    <mergeCell ref="Q25:Q29"/>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R35:R39"/>
    <mergeCell ref="S35:S39"/>
    <mergeCell ref="T35:T39"/>
    <mergeCell ref="J35:J39"/>
    <mergeCell ref="K35:K39"/>
    <mergeCell ref="L35:L39"/>
    <mergeCell ref="M35:M39"/>
    <mergeCell ref="N35:N39"/>
    <mergeCell ref="O35:O39"/>
    <mergeCell ref="A35:A39"/>
    <mergeCell ref="B10:B14"/>
    <mergeCell ref="B15:B19"/>
    <mergeCell ref="B20:B24"/>
    <mergeCell ref="B25:B29"/>
    <mergeCell ref="B30:B34"/>
    <mergeCell ref="B35:B39"/>
    <mergeCell ref="P35:P39"/>
    <mergeCell ref="Q35:Q39"/>
    <mergeCell ref="C35:C39"/>
    <mergeCell ref="D35:D39"/>
    <mergeCell ref="E35:E39"/>
    <mergeCell ref="F35:F39"/>
    <mergeCell ref="G35:G39"/>
    <mergeCell ref="H35:H39"/>
    <mergeCell ref="I35:I39"/>
    <mergeCell ref="M30:M34"/>
    <mergeCell ref="G30:G34"/>
    <mergeCell ref="H30:H34"/>
    <mergeCell ref="I30:I34"/>
    <mergeCell ref="J30:J34"/>
    <mergeCell ref="K30:K34"/>
    <mergeCell ref="L30:L34"/>
    <mergeCell ref="A20:A24"/>
  </mergeCells>
  <conditionalFormatting sqref="D8:G8 H7 A7:B7 H40:J1048576">
    <cfRule type="containsText" dxfId="1889" priority="675" operator="containsText" text="3- Moderado">
      <formula>NOT(ISERROR(SEARCH("3- Moderado",A7)))</formula>
    </cfRule>
    <cfRule type="containsText" dxfId="1888" priority="676" operator="containsText" text="6- Moderado">
      <formula>NOT(ISERROR(SEARCH("6- Moderado",A7)))</formula>
    </cfRule>
    <cfRule type="containsText" dxfId="1887" priority="677" operator="containsText" text="4- Moderado">
      <formula>NOT(ISERROR(SEARCH("4- Moderado",A7)))</formula>
    </cfRule>
    <cfRule type="containsText" dxfId="1886" priority="678" operator="containsText" text="3- Bajo">
      <formula>NOT(ISERROR(SEARCH("3- Bajo",A7)))</formula>
    </cfRule>
    <cfRule type="containsText" dxfId="1885" priority="679" operator="containsText" text="4- Bajo">
      <formula>NOT(ISERROR(SEARCH("4- Bajo",A7)))</formula>
    </cfRule>
    <cfRule type="containsText" dxfId="1884" priority="680" operator="containsText" text="1- Bajo">
      <formula>NOT(ISERROR(SEARCH("1- Bajo",A7)))</formula>
    </cfRule>
  </conditionalFormatting>
  <conditionalFormatting sqref="H8:J8">
    <cfRule type="containsText" dxfId="1883" priority="668" operator="containsText" text="3- Moderado">
      <formula>NOT(ISERROR(SEARCH("3- Moderado",H8)))</formula>
    </cfRule>
    <cfRule type="containsText" dxfId="1882" priority="669" operator="containsText" text="6- Moderado">
      <formula>NOT(ISERROR(SEARCH("6- Moderado",H8)))</formula>
    </cfRule>
    <cfRule type="containsText" dxfId="1881" priority="670" operator="containsText" text="4- Moderado">
      <formula>NOT(ISERROR(SEARCH("4- Moderado",H8)))</formula>
    </cfRule>
    <cfRule type="containsText" dxfId="1880" priority="671" operator="containsText" text="3- Bajo">
      <formula>NOT(ISERROR(SEARCH("3- Bajo",H8)))</formula>
    </cfRule>
    <cfRule type="containsText" dxfId="1879" priority="672" operator="containsText" text="4- Bajo">
      <formula>NOT(ISERROR(SEARCH("4- Bajo",H8)))</formula>
    </cfRule>
    <cfRule type="containsText" dxfId="1878" priority="674" operator="containsText" text="1- Bajo">
      <formula>NOT(ISERROR(SEARCH("1- Bajo",H8)))</formula>
    </cfRule>
  </conditionalFormatting>
  <conditionalFormatting sqref="J8 J40:J1048576">
    <cfRule type="containsText" dxfId="1877" priority="657" operator="containsText" text="25- Extremo">
      <formula>NOT(ISERROR(SEARCH("25- Extremo",J8)))</formula>
    </cfRule>
    <cfRule type="containsText" dxfId="1876" priority="658" operator="containsText" text="20- Extremo">
      <formula>NOT(ISERROR(SEARCH("20- Extremo",J8)))</formula>
    </cfRule>
    <cfRule type="containsText" dxfId="1875" priority="659" operator="containsText" text="15- Extremo">
      <formula>NOT(ISERROR(SEARCH("15- Extremo",J8)))</formula>
    </cfRule>
    <cfRule type="containsText" dxfId="1874" priority="660" operator="containsText" text="10- Extremo">
      <formula>NOT(ISERROR(SEARCH("10- Extremo",J8)))</formula>
    </cfRule>
    <cfRule type="containsText" dxfId="1873" priority="661" operator="containsText" text="5- Extremo">
      <formula>NOT(ISERROR(SEARCH("5- Extremo",J8)))</formula>
    </cfRule>
    <cfRule type="containsText" dxfId="1872" priority="662" operator="containsText" text="12- Alto">
      <formula>NOT(ISERROR(SEARCH("12- Alto",J8)))</formula>
    </cfRule>
    <cfRule type="containsText" dxfId="1871" priority="663" operator="containsText" text="10- Alto">
      <formula>NOT(ISERROR(SEARCH("10- Alto",J8)))</formula>
    </cfRule>
    <cfRule type="containsText" dxfId="1870" priority="664" operator="containsText" text="9- Alto">
      <formula>NOT(ISERROR(SEARCH("9- Alto",J8)))</formula>
    </cfRule>
    <cfRule type="containsText" dxfId="1869" priority="665" operator="containsText" text="8- Alto">
      <formula>NOT(ISERROR(SEARCH("8- Alto",J8)))</formula>
    </cfRule>
    <cfRule type="containsText" dxfId="1868" priority="666" operator="containsText" text="5- Alto">
      <formula>NOT(ISERROR(SEARCH("5- Alto",J8)))</formula>
    </cfRule>
    <cfRule type="containsText" dxfId="1867" priority="667" operator="containsText" text="4- Alto">
      <formula>NOT(ISERROR(SEARCH("4- Alto",J8)))</formula>
    </cfRule>
    <cfRule type="containsText" dxfId="1866" priority="673" operator="containsText" text="2- Bajo">
      <formula>NOT(ISERROR(SEARCH("2- Bajo",J8)))</formula>
    </cfRule>
  </conditionalFormatting>
  <conditionalFormatting sqref="K10:L10 K15:L15 K20:L20">
    <cfRule type="containsText" dxfId="1865" priority="651" operator="containsText" text="3- Moderado">
      <formula>NOT(ISERROR(SEARCH("3- Moderado",K10)))</formula>
    </cfRule>
    <cfRule type="containsText" dxfId="1864" priority="652" operator="containsText" text="6- Moderado">
      <formula>NOT(ISERROR(SEARCH("6- Moderado",K10)))</formula>
    </cfRule>
    <cfRule type="containsText" dxfId="1863" priority="653" operator="containsText" text="4- Moderado">
      <formula>NOT(ISERROR(SEARCH("4- Moderado",K10)))</formula>
    </cfRule>
    <cfRule type="containsText" dxfId="1862" priority="654" operator="containsText" text="3- Bajo">
      <formula>NOT(ISERROR(SEARCH("3- Bajo",K10)))</formula>
    </cfRule>
    <cfRule type="containsText" dxfId="1861" priority="655" operator="containsText" text="4- Bajo">
      <formula>NOT(ISERROR(SEARCH("4- Bajo",K10)))</formula>
    </cfRule>
    <cfRule type="containsText" dxfId="1860" priority="656" operator="containsText" text="1- Bajo">
      <formula>NOT(ISERROR(SEARCH("1- Bajo",K10)))</formula>
    </cfRule>
  </conditionalFormatting>
  <conditionalFormatting sqref="H10:I10 H15:I15 H20:I20">
    <cfRule type="containsText" dxfId="1859" priority="645" operator="containsText" text="3- Moderado">
      <formula>NOT(ISERROR(SEARCH("3- Moderado",H10)))</formula>
    </cfRule>
    <cfRule type="containsText" dxfId="1858" priority="646" operator="containsText" text="6- Moderado">
      <formula>NOT(ISERROR(SEARCH("6- Moderado",H10)))</formula>
    </cfRule>
    <cfRule type="containsText" dxfId="1857" priority="647" operator="containsText" text="4- Moderado">
      <formula>NOT(ISERROR(SEARCH("4- Moderado",H10)))</formula>
    </cfRule>
    <cfRule type="containsText" dxfId="1856" priority="648" operator="containsText" text="3- Bajo">
      <formula>NOT(ISERROR(SEARCH("3- Bajo",H10)))</formula>
    </cfRule>
    <cfRule type="containsText" dxfId="1855" priority="649" operator="containsText" text="4- Bajo">
      <formula>NOT(ISERROR(SEARCH("4- Bajo",H10)))</formula>
    </cfRule>
    <cfRule type="containsText" dxfId="1854" priority="650" operator="containsText" text="1- Bajo">
      <formula>NOT(ISERROR(SEARCH("1- Bajo",H10)))</formula>
    </cfRule>
  </conditionalFormatting>
  <conditionalFormatting sqref="A10:E10 E15 A15:B15 B20 B25 B30 B35">
    <cfRule type="containsText" dxfId="1853" priority="639" operator="containsText" text="3- Moderado">
      <formula>NOT(ISERROR(SEARCH("3- Moderado",A10)))</formula>
    </cfRule>
    <cfRule type="containsText" dxfId="1852" priority="640" operator="containsText" text="6- Moderado">
      <formula>NOT(ISERROR(SEARCH("6- Moderado",A10)))</formula>
    </cfRule>
    <cfRule type="containsText" dxfId="1851" priority="641" operator="containsText" text="4- Moderado">
      <formula>NOT(ISERROR(SEARCH("4- Moderado",A10)))</formula>
    </cfRule>
    <cfRule type="containsText" dxfId="1850" priority="642" operator="containsText" text="3- Bajo">
      <formula>NOT(ISERROR(SEARCH("3- Bajo",A10)))</formula>
    </cfRule>
    <cfRule type="containsText" dxfId="1849" priority="643" operator="containsText" text="4- Bajo">
      <formula>NOT(ISERROR(SEARCH("4- Bajo",A10)))</formula>
    </cfRule>
    <cfRule type="containsText" dxfId="1848" priority="644" operator="containsText" text="1- Bajo">
      <formula>NOT(ISERROR(SEARCH("1- Bajo",A10)))</formula>
    </cfRule>
  </conditionalFormatting>
  <conditionalFormatting sqref="F10:G10 F15:G15">
    <cfRule type="containsText" dxfId="1847" priority="633" operator="containsText" text="3- Moderado">
      <formula>NOT(ISERROR(SEARCH("3- Moderado",F10)))</formula>
    </cfRule>
    <cfRule type="containsText" dxfId="1846" priority="634" operator="containsText" text="6- Moderado">
      <formula>NOT(ISERROR(SEARCH("6- Moderado",F10)))</formula>
    </cfRule>
    <cfRule type="containsText" dxfId="1845" priority="635" operator="containsText" text="4- Moderado">
      <formula>NOT(ISERROR(SEARCH("4- Moderado",F10)))</formula>
    </cfRule>
    <cfRule type="containsText" dxfId="1844" priority="636" operator="containsText" text="3- Bajo">
      <formula>NOT(ISERROR(SEARCH("3- Bajo",F10)))</formula>
    </cfRule>
    <cfRule type="containsText" dxfId="1843" priority="637" operator="containsText" text="4- Bajo">
      <formula>NOT(ISERROR(SEARCH("4- Bajo",F10)))</formula>
    </cfRule>
    <cfRule type="containsText" dxfId="1842" priority="638" operator="containsText" text="1- Bajo">
      <formula>NOT(ISERROR(SEARCH("1- Bajo",F10)))</formula>
    </cfRule>
  </conditionalFormatting>
  <conditionalFormatting sqref="K8">
    <cfRule type="containsText" dxfId="1841" priority="627" operator="containsText" text="3- Moderado">
      <formula>NOT(ISERROR(SEARCH("3- Moderado",K8)))</formula>
    </cfRule>
    <cfRule type="containsText" dxfId="1840" priority="628" operator="containsText" text="6- Moderado">
      <formula>NOT(ISERROR(SEARCH("6- Moderado",K8)))</formula>
    </cfRule>
    <cfRule type="containsText" dxfId="1839" priority="629" operator="containsText" text="4- Moderado">
      <formula>NOT(ISERROR(SEARCH("4- Moderado",K8)))</formula>
    </cfRule>
    <cfRule type="containsText" dxfId="1838" priority="630" operator="containsText" text="3- Bajo">
      <formula>NOT(ISERROR(SEARCH("3- Bajo",K8)))</formula>
    </cfRule>
    <cfRule type="containsText" dxfId="1837" priority="631" operator="containsText" text="4- Bajo">
      <formula>NOT(ISERROR(SEARCH("4- Bajo",K8)))</formula>
    </cfRule>
    <cfRule type="containsText" dxfId="1836" priority="632" operator="containsText" text="1- Bajo">
      <formula>NOT(ISERROR(SEARCH("1- Bajo",K8)))</formula>
    </cfRule>
  </conditionalFormatting>
  <conditionalFormatting sqref="L8">
    <cfRule type="containsText" dxfId="1835" priority="621" operator="containsText" text="3- Moderado">
      <formula>NOT(ISERROR(SEARCH("3- Moderado",L8)))</formula>
    </cfRule>
    <cfRule type="containsText" dxfId="1834" priority="622" operator="containsText" text="6- Moderado">
      <formula>NOT(ISERROR(SEARCH("6- Moderado",L8)))</formula>
    </cfRule>
    <cfRule type="containsText" dxfId="1833" priority="623" operator="containsText" text="4- Moderado">
      <formula>NOT(ISERROR(SEARCH("4- Moderado",L8)))</formula>
    </cfRule>
    <cfRule type="containsText" dxfId="1832" priority="624" operator="containsText" text="3- Bajo">
      <formula>NOT(ISERROR(SEARCH("3- Bajo",L8)))</formula>
    </cfRule>
    <cfRule type="containsText" dxfId="1831" priority="625" operator="containsText" text="4- Bajo">
      <formula>NOT(ISERROR(SEARCH("4- Bajo",L8)))</formula>
    </cfRule>
    <cfRule type="containsText" dxfId="1830" priority="626" operator="containsText" text="1- Bajo">
      <formula>NOT(ISERROR(SEARCH("1- Bajo",L8)))</formula>
    </cfRule>
  </conditionalFormatting>
  <conditionalFormatting sqref="M8">
    <cfRule type="containsText" dxfId="1829" priority="615" operator="containsText" text="3- Moderado">
      <formula>NOT(ISERROR(SEARCH("3- Moderado",M8)))</formula>
    </cfRule>
    <cfRule type="containsText" dxfId="1828" priority="616" operator="containsText" text="6- Moderado">
      <formula>NOT(ISERROR(SEARCH("6- Moderado",M8)))</formula>
    </cfRule>
    <cfRule type="containsText" dxfId="1827" priority="617" operator="containsText" text="4- Moderado">
      <formula>NOT(ISERROR(SEARCH("4- Moderado",M8)))</formula>
    </cfRule>
    <cfRule type="containsText" dxfId="1826" priority="618" operator="containsText" text="3- Bajo">
      <formula>NOT(ISERROR(SEARCH("3- Bajo",M8)))</formula>
    </cfRule>
    <cfRule type="containsText" dxfId="1825" priority="619" operator="containsText" text="4- Bajo">
      <formula>NOT(ISERROR(SEARCH("4- Bajo",M8)))</formula>
    </cfRule>
    <cfRule type="containsText" dxfId="1824" priority="620" operator="containsText" text="1- Bajo">
      <formula>NOT(ISERROR(SEARCH("1- Bajo",M8)))</formula>
    </cfRule>
  </conditionalFormatting>
  <conditionalFormatting sqref="J10:J24">
    <cfRule type="containsText" dxfId="1823" priority="610" operator="containsText" text="Bajo">
      <formula>NOT(ISERROR(SEARCH("Bajo",J10)))</formula>
    </cfRule>
    <cfRule type="containsText" dxfId="1822" priority="611" operator="containsText" text="Moderado">
      <formula>NOT(ISERROR(SEARCH("Moderado",J10)))</formula>
    </cfRule>
    <cfRule type="containsText" dxfId="1821" priority="612" operator="containsText" text="Alto">
      <formula>NOT(ISERROR(SEARCH("Alto",J10)))</formula>
    </cfRule>
    <cfRule type="containsText" dxfId="1820" priority="613" operator="containsText" text="Extremo">
      <formula>NOT(ISERROR(SEARCH("Extremo",J10)))</formula>
    </cfRule>
    <cfRule type="colorScale" priority="614">
      <colorScale>
        <cfvo type="min"/>
        <cfvo type="max"/>
        <color rgb="FFFF7128"/>
        <color rgb="FFFFEF9C"/>
      </colorScale>
    </cfRule>
  </conditionalFormatting>
  <conditionalFormatting sqref="M10:M24">
    <cfRule type="containsText" dxfId="1819" priority="585" operator="containsText" text="Moderado">
      <formula>NOT(ISERROR(SEARCH("Moderado",M10)))</formula>
    </cfRule>
    <cfRule type="containsText" dxfId="1818" priority="605" operator="containsText" text="Bajo">
      <formula>NOT(ISERROR(SEARCH("Bajo",M10)))</formula>
    </cfRule>
    <cfRule type="containsText" dxfId="1817" priority="606" operator="containsText" text="Moderado">
      <formula>NOT(ISERROR(SEARCH("Moderado",M10)))</formula>
    </cfRule>
    <cfRule type="containsText" dxfId="1816" priority="607" operator="containsText" text="Alto">
      <formula>NOT(ISERROR(SEARCH("Alto",M10)))</formula>
    </cfRule>
    <cfRule type="containsText" dxfId="1815" priority="608" operator="containsText" text="Extremo">
      <formula>NOT(ISERROR(SEARCH("Extremo",M10)))</formula>
    </cfRule>
    <cfRule type="colorScale" priority="609">
      <colorScale>
        <cfvo type="min"/>
        <cfvo type="max"/>
        <color rgb="FFFF7128"/>
        <color rgb="FFFFEF9C"/>
      </colorScale>
    </cfRule>
  </conditionalFormatting>
  <conditionalFormatting sqref="N10 N15 N20">
    <cfRule type="containsText" dxfId="1814" priority="599" operator="containsText" text="3- Moderado">
      <formula>NOT(ISERROR(SEARCH("3- Moderado",N10)))</formula>
    </cfRule>
    <cfRule type="containsText" dxfId="1813" priority="600" operator="containsText" text="6- Moderado">
      <formula>NOT(ISERROR(SEARCH("6- Moderado",N10)))</formula>
    </cfRule>
    <cfRule type="containsText" dxfId="1812" priority="601" operator="containsText" text="4- Moderado">
      <formula>NOT(ISERROR(SEARCH("4- Moderado",N10)))</formula>
    </cfRule>
    <cfRule type="containsText" dxfId="1811" priority="602" operator="containsText" text="3- Bajo">
      <formula>NOT(ISERROR(SEARCH("3- Bajo",N10)))</formula>
    </cfRule>
    <cfRule type="containsText" dxfId="1810" priority="603" operator="containsText" text="4- Bajo">
      <formula>NOT(ISERROR(SEARCH("4- Bajo",N10)))</formula>
    </cfRule>
    <cfRule type="containsText" dxfId="1809" priority="604" operator="containsText" text="1- Bajo">
      <formula>NOT(ISERROR(SEARCH("1- Bajo",N10)))</formula>
    </cfRule>
  </conditionalFormatting>
  <conditionalFormatting sqref="H10:H24">
    <cfRule type="containsText" dxfId="1808" priority="586" operator="containsText" text="Muy Alta">
      <formula>NOT(ISERROR(SEARCH("Muy Alta",H10)))</formula>
    </cfRule>
    <cfRule type="containsText" dxfId="1807" priority="587" operator="containsText" text="Alta">
      <formula>NOT(ISERROR(SEARCH("Alta",H10)))</formula>
    </cfRule>
    <cfRule type="containsText" dxfId="1806" priority="588" operator="containsText" text="Muy Alta">
      <formula>NOT(ISERROR(SEARCH("Muy Alta",H10)))</formula>
    </cfRule>
    <cfRule type="containsText" dxfId="1805" priority="593" operator="containsText" text="Muy Baja">
      <formula>NOT(ISERROR(SEARCH("Muy Baja",H10)))</formula>
    </cfRule>
    <cfRule type="containsText" dxfId="1804" priority="594" operator="containsText" text="Baja">
      <formula>NOT(ISERROR(SEARCH("Baja",H10)))</formula>
    </cfRule>
    <cfRule type="containsText" dxfId="1803" priority="595" operator="containsText" text="Media">
      <formula>NOT(ISERROR(SEARCH("Media",H10)))</formula>
    </cfRule>
    <cfRule type="containsText" dxfId="1802" priority="596" operator="containsText" text="Alta">
      <formula>NOT(ISERROR(SEARCH("Alta",H10)))</formula>
    </cfRule>
    <cfRule type="containsText" dxfId="1801" priority="598" operator="containsText" text="Muy Alta">
      <formula>NOT(ISERROR(SEARCH("Muy Alta",H10)))</formula>
    </cfRule>
  </conditionalFormatting>
  <conditionalFormatting sqref="I10:I24">
    <cfRule type="containsText" dxfId="1800" priority="589" operator="containsText" text="Catastrófico">
      <formula>NOT(ISERROR(SEARCH("Catastrófico",I10)))</formula>
    </cfRule>
    <cfRule type="containsText" dxfId="1799" priority="590" operator="containsText" text="Mayor">
      <formula>NOT(ISERROR(SEARCH("Mayor",I10)))</formula>
    </cfRule>
    <cfRule type="containsText" dxfId="1798" priority="591" operator="containsText" text="Menor">
      <formula>NOT(ISERROR(SEARCH("Menor",I10)))</formula>
    </cfRule>
    <cfRule type="containsText" dxfId="1797" priority="592" operator="containsText" text="Leve">
      <formula>NOT(ISERROR(SEARCH("Leve",I10)))</formula>
    </cfRule>
    <cfRule type="containsText" dxfId="1796" priority="597" operator="containsText" text="Moderado">
      <formula>NOT(ISERROR(SEARCH("Moderado",I10)))</formula>
    </cfRule>
  </conditionalFormatting>
  <conditionalFormatting sqref="K10:K24">
    <cfRule type="containsText" dxfId="1795" priority="584" operator="containsText" text="Media">
      <formula>NOT(ISERROR(SEARCH("Media",K10)))</formula>
    </cfRule>
  </conditionalFormatting>
  <conditionalFormatting sqref="L10:L24">
    <cfRule type="containsText" dxfId="1794" priority="583" operator="containsText" text="Moderado">
      <formula>NOT(ISERROR(SEARCH("Moderado",L10)))</formula>
    </cfRule>
  </conditionalFormatting>
  <conditionalFormatting sqref="C15">
    <cfRule type="containsText" dxfId="1793" priority="577" operator="containsText" text="3- Moderado">
      <formula>NOT(ISERROR(SEARCH("3- Moderado",C15)))</formula>
    </cfRule>
    <cfRule type="containsText" dxfId="1792" priority="578" operator="containsText" text="6- Moderado">
      <formula>NOT(ISERROR(SEARCH("6- Moderado",C15)))</formula>
    </cfRule>
    <cfRule type="containsText" dxfId="1791" priority="579" operator="containsText" text="4- Moderado">
      <formula>NOT(ISERROR(SEARCH("4- Moderado",C15)))</formula>
    </cfRule>
    <cfRule type="containsText" dxfId="1790" priority="580" operator="containsText" text="3- Bajo">
      <formula>NOT(ISERROR(SEARCH("3- Bajo",C15)))</formula>
    </cfRule>
    <cfRule type="containsText" dxfId="1789" priority="581" operator="containsText" text="4- Bajo">
      <formula>NOT(ISERROR(SEARCH("4- Bajo",C15)))</formula>
    </cfRule>
    <cfRule type="containsText" dxfId="1788" priority="582" operator="containsText" text="1- Bajo">
      <formula>NOT(ISERROR(SEARCH("1- Bajo",C15)))</formula>
    </cfRule>
  </conditionalFormatting>
  <conditionalFormatting sqref="D15">
    <cfRule type="containsText" dxfId="1787" priority="571" operator="containsText" text="3- Moderado">
      <formula>NOT(ISERROR(SEARCH("3- Moderado",D15)))</formula>
    </cfRule>
    <cfRule type="containsText" dxfId="1786" priority="572" operator="containsText" text="6- Moderado">
      <formula>NOT(ISERROR(SEARCH("6- Moderado",D15)))</formula>
    </cfRule>
    <cfRule type="containsText" dxfId="1785" priority="573" operator="containsText" text="4- Moderado">
      <formula>NOT(ISERROR(SEARCH("4- Moderado",D15)))</formula>
    </cfRule>
    <cfRule type="containsText" dxfId="1784" priority="574" operator="containsText" text="3- Bajo">
      <formula>NOT(ISERROR(SEARCH("3- Bajo",D15)))</formula>
    </cfRule>
    <cfRule type="containsText" dxfId="1783" priority="575" operator="containsText" text="4- Bajo">
      <formula>NOT(ISERROR(SEARCH("4- Bajo",D15)))</formula>
    </cfRule>
    <cfRule type="containsText" dxfId="1782" priority="576" operator="containsText" text="1- Bajo">
      <formula>NOT(ISERROR(SEARCH("1- Bajo",D15)))</formula>
    </cfRule>
  </conditionalFormatting>
  <conditionalFormatting sqref="J10:J24">
    <cfRule type="containsText" dxfId="1781" priority="570" operator="containsText" text="Moderado">
      <formula>NOT(ISERROR(SEARCH("Moderado",J10)))</formula>
    </cfRule>
  </conditionalFormatting>
  <conditionalFormatting sqref="J10:J24">
    <cfRule type="containsText" dxfId="1780" priority="568" operator="containsText" text="Bajo">
      <formula>NOT(ISERROR(SEARCH("Bajo",J10)))</formula>
    </cfRule>
    <cfRule type="containsText" dxfId="1779" priority="569" operator="containsText" text="Extremo">
      <formula>NOT(ISERROR(SEARCH("Extremo",J10)))</formula>
    </cfRule>
  </conditionalFormatting>
  <conditionalFormatting sqref="K10:K24">
    <cfRule type="containsText" dxfId="1778" priority="566" operator="containsText" text="Baja">
      <formula>NOT(ISERROR(SEARCH("Baja",K10)))</formula>
    </cfRule>
    <cfRule type="containsText" dxfId="1777" priority="567" operator="containsText" text="Muy Baja">
      <formula>NOT(ISERROR(SEARCH("Muy Baja",K10)))</formula>
    </cfRule>
  </conditionalFormatting>
  <conditionalFormatting sqref="K10:K24">
    <cfRule type="containsText" dxfId="1776" priority="564" operator="containsText" text="Muy Alta">
      <formula>NOT(ISERROR(SEARCH("Muy Alta",K10)))</formula>
    </cfRule>
    <cfRule type="containsText" dxfId="1775" priority="565" operator="containsText" text="Alta">
      <formula>NOT(ISERROR(SEARCH("Alta",K10)))</formula>
    </cfRule>
  </conditionalFormatting>
  <conditionalFormatting sqref="L10:L24">
    <cfRule type="containsText" dxfId="1774" priority="560" operator="containsText" text="Catastrófico">
      <formula>NOT(ISERROR(SEARCH("Catastrófico",L10)))</formula>
    </cfRule>
    <cfRule type="containsText" dxfId="1773" priority="561" operator="containsText" text="Mayor">
      <formula>NOT(ISERROR(SEARCH("Mayor",L10)))</formula>
    </cfRule>
    <cfRule type="containsText" dxfId="1772" priority="562" operator="containsText" text="Menor">
      <formula>NOT(ISERROR(SEARCH("Menor",L10)))</formula>
    </cfRule>
    <cfRule type="containsText" dxfId="1771" priority="563" operator="containsText" text="Leve">
      <formula>NOT(ISERROR(SEARCH("Leve",L10)))</formula>
    </cfRule>
  </conditionalFormatting>
  <conditionalFormatting sqref="A20 E20">
    <cfRule type="containsText" dxfId="1770" priority="554" operator="containsText" text="3- Moderado">
      <formula>NOT(ISERROR(SEARCH("3- Moderado",A20)))</formula>
    </cfRule>
    <cfRule type="containsText" dxfId="1769" priority="555" operator="containsText" text="6- Moderado">
      <formula>NOT(ISERROR(SEARCH("6- Moderado",A20)))</formula>
    </cfRule>
    <cfRule type="containsText" dxfId="1768" priority="556" operator="containsText" text="4- Moderado">
      <formula>NOT(ISERROR(SEARCH("4- Moderado",A20)))</formula>
    </cfRule>
    <cfRule type="containsText" dxfId="1767" priority="557" operator="containsText" text="3- Bajo">
      <formula>NOT(ISERROR(SEARCH("3- Bajo",A20)))</formula>
    </cfRule>
    <cfRule type="containsText" dxfId="1766" priority="558" operator="containsText" text="4- Bajo">
      <formula>NOT(ISERROR(SEARCH("4- Bajo",A20)))</formula>
    </cfRule>
    <cfRule type="containsText" dxfId="1765" priority="559" operator="containsText" text="1- Bajo">
      <formula>NOT(ISERROR(SEARCH("1- Bajo",A20)))</formula>
    </cfRule>
  </conditionalFormatting>
  <conditionalFormatting sqref="F20:G20">
    <cfRule type="containsText" dxfId="1764" priority="548" operator="containsText" text="3- Moderado">
      <formula>NOT(ISERROR(SEARCH("3- Moderado",F20)))</formula>
    </cfRule>
    <cfRule type="containsText" dxfId="1763" priority="549" operator="containsText" text="6- Moderado">
      <formula>NOT(ISERROR(SEARCH("6- Moderado",F20)))</formula>
    </cfRule>
    <cfRule type="containsText" dxfId="1762" priority="550" operator="containsText" text="4- Moderado">
      <formula>NOT(ISERROR(SEARCH("4- Moderado",F20)))</formula>
    </cfRule>
    <cfRule type="containsText" dxfId="1761" priority="551" operator="containsText" text="3- Bajo">
      <formula>NOT(ISERROR(SEARCH("3- Bajo",F20)))</formula>
    </cfRule>
    <cfRule type="containsText" dxfId="1760" priority="552" operator="containsText" text="4- Bajo">
      <formula>NOT(ISERROR(SEARCH("4- Bajo",F20)))</formula>
    </cfRule>
    <cfRule type="containsText" dxfId="1759" priority="553" operator="containsText" text="1- Bajo">
      <formula>NOT(ISERROR(SEARCH("1- Bajo",F20)))</formula>
    </cfRule>
  </conditionalFormatting>
  <conditionalFormatting sqref="C20">
    <cfRule type="containsText" dxfId="1758" priority="542" operator="containsText" text="3- Moderado">
      <formula>NOT(ISERROR(SEARCH("3- Moderado",C20)))</formula>
    </cfRule>
    <cfRule type="containsText" dxfId="1757" priority="543" operator="containsText" text="6- Moderado">
      <formula>NOT(ISERROR(SEARCH("6- Moderado",C20)))</formula>
    </cfRule>
    <cfRule type="containsText" dxfId="1756" priority="544" operator="containsText" text="4- Moderado">
      <formula>NOT(ISERROR(SEARCH("4- Moderado",C20)))</formula>
    </cfRule>
    <cfRule type="containsText" dxfId="1755" priority="545" operator="containsText" text="3- Bajo">
      <formula>NOT(ISERROR(SEARCH("3- Bajo",C20)))</formula>
    </cfRule>
    <cfRule type="containsText" dxfId="1754" priority="546" operator="containsText" text="4- Bajo">
      <formula>NOT(ISERROR(SEARCH("4- Bajo",C20)))</formula>
    </cfRule>
    <cfRule type="containsText" dxfId="1753" priority="547" operator="containsText" text="1- Bajo">
      <formula>NOT(ISERROR(SEARCH("1- Bajo",C20)))</formula>
    </cfRule>
  </conditionalFormatting>
  <conditionalFormatting sqref="D20">
    <cfRule type="containsText" dxfId="1752" priority="536" operator="containsText" text="3- Moderado">
      <formula>NOT(ISERROR(SEARCH("3- Moderado",D20)))</formula>
    </cfRule>
    <cfRule type="containsText" dxfId="1751" priority="537" operator="containsText" text="6- Moderado">
      <formula>NOT(ISERROR(SEARCH("6- Moderado",D20)))</formula>
    </cfRule>
    <cfRule type="containsText" dxfId="1750" priority="538" operator="containsText" text="4- Moderado">
      <formula>NOT(ISERROR(SEARCH("4- Moderado",D20)))</formula>
    </cfRule>
    <cfRule type="containsText" dxfId="1749" priority="539" operator="containsText" text="3- Bajo">
      <formula>NOT(ISERROR(SEARCH("3- Bajo",D20)))</formula>
    </cfRule>
    <cfRule type="containsText" dxfId="1748" priority="540" operator="containsText" text="4- Bajo">
      <formula>NOT(ISERROR(SEARCH("4- Bajo",D20)))</formula>
    </cfRule>
    <cfRule type="containsText" dxfId="1747" priority="541" operator="containsText" text="1- Bajo">
      <formula>NOT(ISERROR(SEARCH("1- Bajo",D20)))</formula>
    </cfRule>
  </conditionalFormatting>
  <conditionalFormatting sqref="K25:L25">
    <cfRule type="containsText" dxfId="1746" priority="530" operator="containsText" text="3- Moderado">
      <formula>NOT(ISERROR(SEARCH("3- Moderado",K25)))</formula>
    </cfRule>
    <cfRule type="containsText" dxfId="1745" priority="531" operator="containsText" text="6- Moderado">
      <formula>NOT(ISERROR(SEARCH("6- Moderado",K25)))</formula>
    </cfRule>
    <cfRule type="containsText" dxfId="1744" priority="532" operator="containsText" text="4- Moderado">
      <formula>NOT(ISERROR(SEARCH("4- Moderado",K25)))</formula>
    </cfRule>
    <cfRule type="containsText" dxfId="1743" priority="533" operator="containsText" text="3- Bajo">
      <formula>NOT(ISERROR(SEARCH("3- Bajo",K25)))</formula>
    </cfRule>
    <cfRule type="containsText" dxfId="1742" priority="534" operator="containsText" text="4- Bajo">
      <formula>NOT(ISERROR(SEARCH("4- Bajo",K25)))</formula>
    </cfRule>
    <cfRule type="containsText" dxfId="1741" priority="535" operator="containsText" text="1- Bajo">
      <formula>NOT(ISERROR(SEARCH("1- Bajo",K25)))</formula>
    </cfRule>
  </conditionalFormatting>
  <conditionalFormatting sqref="H25:I25">
    <cfRule type="containsText" dxfId="1740" priority="524" operator="containsText" text="3- Moderado">
      <formula>NOT(ISERROR(SEARCH("3- Moderado",H25)))</formula>
    </cfRule>
    <cfRule type="containsText" dxfId="1739" priority="525" operator="containsText" text="6- Moderado">
      <formula>NOT(ISERROR(SEARCH("6- Moderado",H25)))</formula>
    </cfRule>
    <cfRule type="containsText" dxfId="1738" priority="526" operator="containsText" text="4- Moderado">
      <formula>NOT(ISERROR(SEARCH("4- Moderado",H25)))</formula>
    </cfRule>
    <cfRule type="containsText" dxfId="1737" priority="527" operator="containsText" text="3- Bajo">
      <formula>NOT(ISERROR(SEARCH("3- Bajo",H25)))</formula>
    </cfRule>
    <cfRule type="containsText" dxfId="1736" priority="528" operator="containsText" text="4- Bajo">
      <formula>NOT(ISERROR(SEARCH("4- Bajo",H25)))</formula>
    </cfRule>
    <cfRule type="containsText" dxfId="1735" priority="529" operator="containsText" text="1- Bajo">
      <formula>NOT(ISERROR(SEARCH("1- Bajo",H25)))</formula>
    </cfRule>
  </conditionalFormatting>
  <conditionalFormatting sqref="A25 C25:E25">
    <cfRule type="containsText" dxfId="1734" priority="518" operator="containsText" text="3- Moderado">
      <formula>NOT(ISERROR(SEARCH("3- Moderado",A25)))</formula>
    </cfRule>
    <cfRule type="containsText" dxfId="1733" priority="519" operator="containsText" text="6- Moderado">
      <formula>NOT(ISERROR(SEARCH("6- Moderado",A25)))</formula>
    </cfRule>
    <cfRule type="containsText" dxfId="1732" priority="520" operator="containsText" text="4- Moderado">
      <formula>NOT(ISERROR(SEARCH("4- Moderado",A25)))</formula>
    </cfRule>
    <cfRule type="containsText" dxfId="1731" priority="521" operator="containsText" text="3- Bajo">
      <formula>NOT(ISERROR(SEARCH("3- Bajo",A25)))</formula>
    </cfRule>
    <cfRule type="containsText" dxfId="1730" priority="522" operator="containsText" text="4- Bajo">
      <formula>NOT(ISERROR(SEARCH("4- Bajo",A25)))</formula>
    </cfRule>
    <cfRule type="containsText" dxfId="1729" priority="523" operator="containsText" text="1- Bajo">
      <formula>NOT(ISERROR(SEARCH("1- Bajo",A25)))</formula>
    </cfRule>
  </conditionalFormatting>
  <conditionalFormatting sqref="F25:G25">
    <cfRule type="containsText" dxfId="1728" priority="512" operator="containsText" text="3- Moderado">
      <formula>NOT(ISERROR(SEARCH("3- Moderado",F25)))</formula>
    </cfRule>
    <cfRule type="containsText" dxfId="1727" priority="513" operator="containsText" text="6- Moderado">
      <formula>NOT(ISERROR(SEARCH("6- Moderado",F25)))</formula>
    </cfRule>
    <cfRule type="containsText" dxfId="1726" priority="514" operator="containsText" text="4- Moderado">
      <formula>NOT(ISERROR(SEARCH("4- Moderado",F25)))</formula>
    </cfRule>
    <cfRule type="containsText" dxfId="1725" priority="515" operator="containsText" text="3- Bajo">
      <formula>NOT(ISERROR(SEARCH("3- Bajo",F25)))</formula>
    </cfRule>
    <cfRule type="containsText" dxfId="1724" priority="516" operator="containsText" text="4- Bajo">
      <formula>NOT(ISERROR(SEARCH("4- Bajo",F25)))</formula>
    </cfRule>
    <cfRule type="containsText" dxfId="1723" priority="517" operator="containsText" text="1- Bajo">
      <formula>NOT(ISERROR(SEARCH("1- Bajo",F25)))</formula>
    </cfRule>
  </conditionalFormatting>
  <conditionalFormatting sqref="J25:J29">
    <cfRule type="containsText" dxfId="1722" priority="507" operator="containsText" text="Bajo">
      <formula>NOT(ISERROR(SEARCH("Bajo",J25)))</formula>
    </cfRule>
    <cfRule type="containsText" dxfId="1721" priority="508" operator="containsText" text="Moderado">
      <formula>NOT(ISERROR(SEARCH("Moderado",J25)))</formula>
    </cfRule>
    <cfRule type="containsText" dxfId="1720" priority="509" operator="containsText" text="Alto">
      <formula>NOT(ISERROR(SEARCH("Alto",J25)))</formula>
    </cfRule>
    <cfRule type="containsText" dxfId="1719" priority="510" operator="containsText" text="Extremo">
      <formula>NOT(ISERROR(SEARCH("Extremo",J25)))</formula>
    </cfRule>
    <cfRule type="colorScale" priority="511">
      <colorScale>
        <cfvo type="min"/>
        <cfvo type="max"/>
        <color rgb="FFFF7128"/>
        <color rgb="FFFFEF9C"/>
      </colorScale>
    </cfRule>
  </conditionalFormatting>
  <conditionalFormatting sqref="M25:M29">
    <cfRule type="containsText" dxfId="1718" priority="482" operator="containsText" text="Moderado">
      <formula>NOT(ISERROR(SEARCH("Moderado",M25)))</formula>
    </cfRule>
    <cfRule type="containsText" dxfId="1717" priority="502" operator="containsText" text="Bajo">
      <formula>NOT(ISERROR(SEARCH("Bajo",M25)))</formula>
    </cfRule>
    <cfRule type="containsText" dxfId="1716" priority="503" operator="containsText" text="Moderado">
      <formula>NOT(ISERROR(SEARCH("Moderado",M25)))</formula>
    </cfRule>
    <cfRule type="containsText" dxfId="1715" priority="504" operator="containsText" text="Alto">
      <formula>NOT(ISERROR(SEARCH("Alto",M25)))</formula>
    </cfRule>
    <cfRule type="containsText" dxfId="1714" priority="505" operator="containsText" text="Extremo">
      <formula>NOT(ISERROR(SEARCH("Extremo",M25)))</formula>
    </cfRule>
    <cfRule type="colorScale" priority="506">
      <colorScale>
        <cfvo type="min"/>
        <cfvo type="max"/>
        <color rgb="FFFF7128"/>
        <color rgb="FFFFEF9C"/>
      </colorScale>
    </cfRule>
  </conditionalFormatting>
  <conditionalFormatting sqref="N25">
    <cfRule type="containsText" dxfId="1713" priority="496" operator="containsText" text="3- Moderado">
      <formula>NOT(ISERROR(SEARCH("3- Moderado",N25)))</formula>
    </cfRule>
    <cfRule type="containsText" dxfId="1712" priority="497" operator="containsText" text="6- Moderado">
      <formula>NOT(ISERROR(SEARCH("6- Moderado",N25)))</formula>
    </cfRule>
    <cfRule type="containsText" dxfId="1711" priority="498" operator="containsText" text="4- Moderado">
      <formula>NOT(ISERROR(SEARCH("4- Moderado",N25)))</formula>
    </cfRule>
    <cfRule type="containsText" dxfId="1710" priority="499" operator="containsText" text="3- Bajo">
      <formula>NOT(ISERROR(SEARCH("3- Bajo",N25)))</formula>
    </cfRule>
    <cfRule type="containsText" dxfId="1709" priority="500" operator="containsText" text="4- Bajo">
      <formula>NOT(ISERROR(SEARCH("4- Bajo",N25)))</formula>
    </cfRule>
    <cfRule type="containsText" dxfId="1708" priority="501" operator="containsText" text="1- Bajo">
      <formula>NOT(ISERROR(SEARCH("1- Bajo",N25)))</formula>
    </cfRule>
  </conditionalFormatting>
  <conditionalFormatting sqref="H25:H29">
    <cfRule type="containsText" dxfId="1707" priority="483" operator="containsText" text="Muy Alta">
      <formula>NOT(ISERROR(SEARCH("Muy Alta",H25)))</formula>
    </cfRule>
    <cfRule type="containsText" dxfId="1706" priority="484" operator="containsText" text="Alta">
      <formula>NOT(ISERROR(SEARCH("Alta",H25)))</formula>
    </cfRule>
    <cfRule type="containsText" dxfId="1705" priority="485" operator="containsText" text="Muy Alta">
      <formula>NOT(ISERROR(SEARCH("Muy Alta",H25)))</formula>
    </cfRule>
    <cfRule type="containsText" dxfId="1704" priority="490" operator="containsText" text="Muy Baja">
      <formula>NOT(ISERROR(SEARCH("Muy Baja",H25)))</formula>
    </cfRule>
    <cfRule type="containsText" dxfId="1703" priority="491" operator="containsText" text="Baja">
      <formula>NOT(ISERROR(SEARCH("Baja",H25)))</formula>
    </cfRule>
    <cfRule type="containsText" dxfId="1702" priority="492" operator="containsText" text="Media">
      <formula>NOT(ISERROR(SEARCH("Media",H25)))</formula>
    </cfRule>
    <cfRule type="containsText" dxfId="1701" priority="493" operator="containsText" text="Alta">
      <formula>NOT(ISERROR(SEARCH("Alta",H25)))</formula>
    </cfRule>
    <cfRule type="containsText" dxfId="1700" priority="495" operator="containsText" text="Muy Alta">
      <formula>NOT(ISERROR(SEARCH("Muy Alta",H25)))</formula>
    </cfRule>
  </conditionalFormatting>
  <conditionalFormatting sqref="I25:I29">
    <cfRule type="containsText" dxfId="1699" priority="486" operator="containsText" text="Catastrófico">
      <formula>NOT(ISERROR(SEARCH("Catastrófico",I25)))</formula>
    </cfRule>
    <cfRule type="containsText" dxfId="1698" priority="487" operator="containsText" text="Mayor">
      <formula>NOT(ISERROR(SEARCH("Mayor",I25)))</formula>
    </cfRule>
    <cfRule type="containsText" dxfId="1697" priority="488" operator="containsText" text="Menor">
      <formula>NOT(ISERROR(SEARCH("Menor",I25)))</formula>
    </cfRule>
    <cfRule type="containsText" dxfId="1696" priority="489" operator="containsText" text="Leve">
      <formula>NOT(ISERROR(SEARCH("Leve",I25)))</formula>
    </cfRule>
    <cfRule type="containsText" dxfId="1695" priority="494" operator="containsText" text="Moderado">
      <formula>NOT(ISERROR(SEARCH("Moderado",I25)))</formula>
    </cfRule>
  </conditionalFormatting>
  <conditionalFormatting sqref="K25:K29">
    <cfRule type="containsText" dxfId="1694" priority="481" operator="containsText" text="Media">
      <formula>NOT(ISERROR(SEARCH("Media",K25)))</formula>
    </cfRule>
  </conditionalFormatting>
  <conditionalFormatting sqref="L25:L29">
    <cfRule type="containsText" dxfId="1693" priority="480" operator="containsText" text="Moderado">
      <formula>NOT(ISERROR(SEARCH("Moderado",L25)))</formula>
    </cfRule>
  </conditionalFormatting>
  <conditionalFormatting sqref="J25:J29">
    <cfRule type="containsText" dxfId="1692" priority="479" operator="containsText" text="Moderado">
      <formula>NOT(ISERROR(SEARCH("Moderado",J25)))</formula>
    </cfRule>
  </conditionalFormatting>
  <conditionalFormatting sqref="J25:J29">
    <cfRule type="containsText" dxfId="1691" priority="477" operator="containsText" text="Bajo">
      <formula>NOT(ISERROR(SEARCH("Bajo",J25)))</formula>
    </cfRule>
    <cfRule type="containsText" dxfId="1690" priority="478" operator="containsText" text="Extremo">
      <formula>NOT(ISERROR(SEARCH("Extremo",J25)))</formula>
    </cfRule>
  </conditionalFormatting>
  <conditionalFormatting sqref="K25:K29">
    <cfRule type="containsText" dxfId="1689" priority="475" operator="containsText" text="Baja">
      <formula>NOT(ISERROR(SEARCH("Baja",K25)))</formula>
    </cfRule>
    <cfRule type="containsText" dxfId="1688" priority="476" operator="containsText" text="Muy Baja">
      <formula>NOT(ISERROR(SEARCH("Muy Baja",K25)))</formula>
    </cfRule>
  </conditionalFormatting>
  <conditionalFormatting sqref="K25:K29">
    <cfRule type="containsText" dxfId="1687" priority="473" operator="containsText" text="Muy Alta">
      <formula>NOT(ISERROR(SEARCH("Muy Alta",K25)))</formula>
    </cfRule>
    <cfRule type="containsText" dxfId="1686" priority="474" operator="containsText" text="Alta">
      <formula>NOT(ISERROR(SEARCH("Alta",K25)))</formula>
    </cfRule>
  </conditionalFormatting>
  <conditionalFormatting sqref="L25:L29">
    <cfRule type="containsText" dxfId="1685" priority="469" operator="containsText" text="Catastrófico">
      <formula>NOT(ISERROR(SEARCH("Catastrófico",L25)))</formula>
    </cfRule>
    <cfRule type="containsText" dxfId="1684" priority="470" operator="containsText" text="Mayor">
      <formula>NOT(ISERROR(SEARCH("Mayor",L25)))</formula>
    </cfRule>
    <cfRule type="containsText" dxfId="1683" priority="471" operator="containsText" text="Menor">
      <formula>NOT(ISERROR(SEARCH("Menor",L25)))</formula>
    </cfRule>
    <cfRule type="containsText" dxfId="1682" priority="472" operator="containsText" text="Leve">
      <formula>NOT(ISERROR(SEARCH("Leve",L25)))</formula>
    </cfRule>
  </conditionalFormatting>
  <conditionalFormatting sqref="K30:L30">
    <cfRule type="containsText" dxfId="1681" priority="463" operator="containsText" text="3- Moderado">
      <formula>NOT(ISERROR(SEARCH("3- Moderado",K30)))</formula>
    </cfRule>
    <cfRule type="containsText" dxfId="1680" priority="464" operator="containsText" text="6- Moderado">
      <formula>NOT(ISERROR(SEARCH("6- Moderado",K30)))</formula>
    </cfRule>
    <cfRule type="containsText" dxfId="1679" priority="465" operator="containsText" text="4- Moderado">
      <formula>NOT(ISERROR(SEARCH("4- Moderado",K30)))</formula>
    </cfRule>
    <cfRule type="containsText" dxfId="1678" priority="466" operator="containsText" text="3- Bajo">
      <formula>NOT(ISERROR(SEARCH("3- Bajo",K30)))</formula>
    </cfRule>
    <cfRule type="containsText" dxfId="1677" priority="467" operator="containsText" text="4- Bajo">
      <formula>NOT(ISERROR(SEARCH("4- Bajo",K30)))</formula>
    </cfRule>
    <cfRule type="containsText" dxfId="1676" priority="468" operator="containsText" text="1- Bajo">
      <formula>NOT(ISERROR(SEARCH("1- Bajo",K30)))</formula>
    </cfRule>
  </conditionalFormatting>
  <conditionalFormatting sqref="H30:I30">
    <cfRule type="containsText" dxfId="1675" priority="457" operator="containsText" text="3- Moderado">
      <formula>NOT(ISERROR(SEARCH("3- Moderado",H30)))</formula>
    </cfRule>
    <cfRule type="containsText" dxfId="1674" priority="458" operator="containsText" text="6- Moderado">
      <formula>NOT(ISERROR(SEARCH("6- Moderado",H30)))</formula>
    </cfRule>
    <cfRule type="containsText" dxfId="1673" priority="459" operator="containsText" text="4- Moderado">
      <formula>NOT(ISERROR(SEARCH("4- Moderado",H30)))</formula>
    </cfRule>
    <cfRule type="containsText" dxfId="1672" priority="460" operator="containsText" text="3- Bajo">
      <formula>NOT(ISERROR(SEARCH("3- Bajo",H30)))</formula>
    </cfRule>
    <cfRule type="containsText" dxfId="1671" priority="461" operator="containsText" text="4- Bajo">
      <formula>NOT(ISERROR(SEARCH("4- Bajo",H30)))</formula>
    </cfRule>
    <cfRule type="containsText" dxfId="1670" priority="462" operator="containsText" text="1- Bajo">
      <formula>NOT(ISERROR(SEARCH("1- Bajo",H30)))</formula>
    </cfRule>
  </conditionalFormatting>
  <conditionalFormatting sqref="A30 C30:E30">
    <cfRule type="containsText" dxfId="1669" priority="451" operator="containsText" text="3- Moderado">
      <formula>NOT(ISERROR(SEARCH("3- Moderado",A30)))</formula>
    </cfRule>
    <cfRule type="containsText" dxfId="1668" priority="452" operator="containsText" text="6- Moderado">
      <formula>NOT(ISERROR(SEARCH("6- Moderado",A30)))</formula>
    </cfRule>
    <cfRule type="containsText" dxfId="1667" priority="453" operator="containsText" text="4- Moderado">
      <formula>NOT(ISERROR(SEARCH("4- Moderado",A30)))</formula>
    </cfRule>
    <cfRule type="containsText" dxfId="1666" priority="454" operator="containsText" text="3- Bajo">
      <formula>NOT(ISERROR(SEARCH("3- Bajo",A30)))</formula>
    </cfRule>
    <cfRule type="containsText" dxfId="1665" priority="455" operator="containsText" text="4- Bajo">
      <formula>NOT(ISERROR(SEARCH("4- Bajo",A30)))</formula>
    </cfRule>
    <cfRule type="containsText" dxfId="1664" priority="456" operator="containsText" text="1- Bajo">
      <formula>NOT(ISERROR(SEARCH("1- Bajo",A30)))</formula>
    </cfRule>
  </conditionalFormatting>
  <conditionalFormatting sqref="F30:G30">
    <cfRule type="containsText" dxfId="1663" priority="445" operator="containsText" text="3- Moderado">
      <formula>NOT(ISERROR(SEARCH("3- Moderado",F30)))</formula>
    </cfRule>
    <cfRule type="containsText" dxfId="1662" priority="446" operator="containsText" text="6- Moderado">
      <formula>NOT(ISERROR(SEARCH("6- Moderado",F30)))</formula>
    </cfRule>
    <cfRule type="containsText" dxfId="1661" priority="447" operator="containsText" text="4- Moderado">
      <formula>NOT(ISERROR(SEARCH("4- Moderado",F30)))</formula>
    </cfRule>
    <cfRule type="containsText" dxfId="1660" priority="448" operator="containsText" text="3- Bajo">
      <formula>NOT(ISERROR(SEARCH("3- Bajo",F30)))</formula>
    </cfRule>
    <cfRule type="containsText" dxfId="1659" priority="449" operator="containsText" text="4- Bajo">
      <formula>NOT(ISERROR(SEARCH("4- Bajo",F30)))</formula>
    </cfRule>
    <cfRule type="containsText" dxfId="1658" priority="450" operator="containsText" text="1- Bajo">
      <formula>NOT(ISERROR(SEARCH("1- Bajo",F30)))</formula>
    </cfRule>
  </conditionalFormatting>
  <conditionalFormatting sqref="J30:J34">
    <cfRule type="containsText" dxfId="1657" priority="440" operator="containsText" text="Bajo">
      <formula>NOT(ISERROR(SEARCH("Bajo",J30)))</formula>
    </cfRule>
    <cfRule type="containsText" dxfId="1656" priority="441" operator="containsText" text="Moderado">
      <formula>NOT(ISERROR(SEARCH("Moderado",J30)))</formula>
    </cfRule>
    <cfRule type="containsText" dxfId="1655" priority="442" operator="containsText" text="Alto">
      <formula>NOT(ISERROR(SEARCH("Alto",J30)))</formula>
    </cfRule>
    <cfRule type="containsText" dxfId="1654" priority="443" operator="containsText" text="Extremo">
      <formula>NOT(ISERROR(SEARCH("Extremo",J30)))</formula>
    </cfRule>
    <cfRule type="colorScale" priority="444">
      <colorScale>
        <cfvo type="min"/>
        <cfvo type="max"/>
        <color rgb="FFFF7128"/>
        <color rgb="FFFFEF9C"/>
      </colorScale>
    </cfRule>
  </conditionalFormatting>
  <conditionalFormatting sqref="M30:M34">
    <cfRule type="containsText" dxfId="1653" priority="415" operator="containsText" text="Moderado">
      <formula>NOT(ISERROR(SEARCH("Moderado",M30)))</formula>
    </cfRule>
    <cfRule type="containsText" dxfId="1652" priority="435" operator="containsText" text="Bajo">
      <formula>NOT(ISERROR(SEARCH("Bajo",M30)))</formula>
    </cfRule>
    <cfRule type="containsText" dxfId="1651" priority="436" operator="containsText" text="Moderado">
      <formula>NOT(ISERROR(SEARCH("Moderado",M30)))</formula>
    </cfRule>
    <cfRule type="containsText" dxfId="1650" priority="437" operator="containsText" text="Alto">
      <formula>NOT(ISERROR(SEARCH("Alto",M30)))</formula>
    </cfRule>
    <cfRule type="containsText" dxfId="1649" priority="438" operator="containsText" text="Extremo">
      <formula>NOT(ISERROR(SEARCH("Extremo",M30)))</formula>
    </cfRule>
    <cfRule type="colorScale" priority="439">
      <colorScale>
        <cfvo type="min"/>
        <cfvo type="max"/>
        <color rgb="FFFF7128"/>
        <color rgb="FFFFEF9C"/>
      </colorScale>
    </cfRule>
  </conditionalFormatting>
  <conditionalFormatting sqref="N30">
    <cfRule type="containsText" dxfId="1648" priority="429" operator="containsText" text="3- Moderado">
      <formula>NOT(ISERROR(SEARCH("3- Moderado",N30)))</formula>
    </cfRule>
    <cfRule type="containsText" dxfId="1647" priority="430" operator="containsText" text="6- Moderado">
      <formula>NOT(ISERROR(SEARCH("6- Moderado",N30)))</formula>
    </cfRule>
    <cfRule type="containsText" dxfId="1646" priority="431" operator="containsText" text="4- Moderado">
      <formula>NOT(ISERROR(SEARCH("4- Moderado",N30)))</formula>
    </cfRule>
    <cfRule type="containsText" dxfId="1645" priority="432" operator="containsText" text="3- Bajo">
      <formula>NOT(ISERROR(SEARCH("3- Bajo",N30)))</formula>
    </cfRule>
    <cfRule type="containsText" dxfId="1644" priority="433" operator="containsText" text="4- Bajo">
      <formula>NOT(ISERROR(SEARCH("4- Bajo",N30)))</formula>
    </cfRule>
    <cfRule type="containsText" dxfId="1643" priority="434" operator="containsText" text="1- Bajo">
      <formula>NOT(ISERROR(SEARCH("1- Bajo",N30)))</formula>
    </cfRule>
  </conditionalFormatting>
  <conditionalFormatting sqref="H30:H34">
    <cfRule type="containsText" dxfId="1642" priority="416" operator="containsText" text="Muy Alta">
      <formula>NOT(ISERROR(SEARCH("Muy Alta",H30)))</formula>
    </cfRule>
    <cfRule type="containsText" dxfId="1641" priority="417" operator="containsText" text="Alta">
      <formula>NOT(ISERROR(SEARCH("Alta",H30)))</formula>
    </cfRule>
    <cfRule type="containsText" dxfId="1640" priority="418" operator="containsText" text="Muy Alta">
      <formula>NOT(ISERROR(SEARCH("Muy Alta",H30)))</formula>
    </cfRule>
    <cfRule type="containsText" dxfId="1639" priority="423" operator="containsText" text="Muy Baja">
      <formula>NOT(ISERROR(SEARCH("Muy Baja",H30)))</formula>
    </cfRule>
    <cfRule type="containsText" dxfId="1638" priority="424" operator="containsText" text="Baja">
      <formula>NOT(ISERROR(SEARCH("Baja",H30)))</formula>
    </cfRule>
    <cfRule type="containsText" dxfId="1637" priority="425" operator="containsText" text="Media">
      <formula>NOT(ISERROR(SEARCH("Media",H30)))</formula>
    </cfRule>
    <cfRule type="containsText" dxfId="1636" priority="426" operator="containsText" text="Alta">
      <formula>NOT(ISERROR(SEARCH("Alta",H30)))</formula>
    </cfRule>
    <cfRule type="containsText" dxfId="1635" priority="428" operator="containsText" text="Muy Alta">
      <formula>NOT(ISERROR(SEARCH("Muy Alta",H30)))</formula>
    </cfRule>
  </conditionalFormatting>
  <conditionalFormatting sqref="I30:I34">
    <cfRule type="containsText" dxfId="1634" priority="419" operator="containsText" text="Catastrófico">
      <formula>NOT(ISERROR(SEARCH("Catastrófico",I30)))</formula>
    </cfRule>
    <cfRule type="containsText" dxfId="1633" priority="420" operator="containsText" text="Mayor">
      <formula>NOT(ISERROR(SEARCH("Mayor",I30)))</formula>
    </cfRule>
    <cfRule type="containsText" dxfId="1632" priority="421" operator="containsText" text="Menor">
      <formula>NOT(ISERROR(SEARCH("Menor",I30)))</formula>
    </cfRule>
    <cfRule type="containsText" dxfId="1631" priority="422" operator="containsText" text="Leve">
      <formula>NOT(ISERROR(SEARCH("Leve",I30)))</formula>
    </cfRule>
    <cfRule type="containsText" dxfId="1630" priority="427" operator="containsText" text="Moderado">
      <formula>NOT(ISERROR(SEARCH("Moderado",I30)))</formula>
    </cfRule>
  </conditionalFormatting>
  <conditionalFormatting sqref="K30:K34">
    <cfRule type="containsText" dxfId="1629" priority="414" operator="containsText" text="Media">
      <formula>NOT(ISERROR(SEARCH("Media",K30)))</formula>
    </cfRule>
  </conditionalFormatting>
  <conditionalFormatting sqref="L30:L34">
    <cfRule type="containsText" dxfId="1628" priority="413" operator="containsText" text="Moderado">
      <formula>NOT(ISERROR(SEARCH("Moderado",L30)))</formula>
    </cfRule>
  </conditionalFormatting>
  <conditionalFormatting sqref="J30:J34">
    <cfRule type="containsText" dxfId="1627" priority="412" operator="containsText" text="Moderado">
      <formula>NOT(ISERROR(SEARCH("Moderado",J30)))</formula>
    </cfRule>
  </conditionalFormatting>
  <conditionalFormatting sqref="J30:J34">
    <cfRule type="containsText" dxfId="1626" priority="410" operator="containsText" text="Bajo">
      <formula>NOT(ISERROR(SEARCH("Bajo",J30)))</formula>
    </cfRule>
    <cfRule type="containsText" dxfId="1625" priority="411" operator="containsText" text="Extremo">
      <formula>NOT(ISERROR(SEARCH("Extremo",J30)))</formula>
    </cfRule>
  </conditionalFormatting>
  <conditionalFormatting sqref="K30:K34">
    <cfRule type="containsText" dxfId="1624" priority="408" operator="containsText" text="Baja">
      <formula>NOT(ISERROR(SEARCH("Baja",K30)))</formula>
    </cfRule>
    <cfRule type="containsText" dxfId="1623" priority="409" operator="containsText" text="Muy Baja">
      <formula>NOT(ISERROR(SEARCH("Muy Baja",K30)))</formula>
    </cfRule>
  </conditionalFormatting>
  <conditionalFormatting sqref="K30:K34">
    <cfRule type="containsText" dxfId="1622" priority="406" operator="containsText" text="Muy Alta">
      <formula>NOT(ISERROR(SEARCH("Muy Alta",K30)))</formula>
    </cfRule>
    <cfRule type="containsText" dxfId="1621" priority="407" operator="containsText" text="Alta">
      <formula>NOT(ISERROR(SEARCH("Alta",K30)))</formula>
    </cfRule>
  </conditionalFormatting>
  <conditionalFormatting sqref="L30:L34">
    <cfRule type="containsText" dxfId="1620" priority="402" operator="containsText" text="Catastrófico">
      <formula>NOT(ISERROR(SEARCH("Catastrófico",L30)))</formula>
    </cfRule>
    <cfRule type="containsText" dxfId="1619" priority="403" operator="containsText" text="Mayor">
      <formula>NOT(ISERROR(SEARCH("Mayor",L30)))</formula>
    </cfRule>
    <cfRule type="containsText" dxfId="1618" priority="404" operator="containsText" text="Menor">
      <formula>NOT(ISERROR(SEARCH("Menor",L30)))</formula>
    </cfRule>
    <cfRule type="containsText" dxfId="1617" priority="405" operator="containsText" text="Leve">
      <formula>NOT(ISERROR(SEARCH("Leve",L30)))</formula>
    </cfRule>
  </conditionalFormatting>
  <conditionalFormatting sqref="K35:L35">
    <cfRule type="containsText" dxfId="1616" priority="396" operator="containsText" text="3- Moderado">
      <formula>NOT(ISERROR(SEARCH("3- Moderado",K35)))</formula>
    </cfRule>
    <cfRule type="containsText" dxfId="1615" priority="397" operator="containsText" text="6- Moderado">
      <formula>NOT(ISERROR(SEARCH("6- Moderado",K35)))</formula>
    </cfRule>
    <cfRule type="containsText" dxfId="1614" priority="398" operator="containsText" text="4- Moderado">
      <formula>NOT(ISERROR(SEARCH("4- Moderado",K35)))</formula>
    </cfRule>
    <cfRule type="containsText" dxfId="1613" priority="399" operator="containsText" text="3- Bajo">
      <formula>NOT(ISERROR(SEARCH("3- Bajo",K35)))</formula>
    </cfRule>
    <cfRule type="containsText" dxfId="1612" priority="400" operator="containsText" text="4- Bajo">
      <formula>NOT(ISERROR(SEARCH("4- Bajo",K35)))</formula>
    </cfRule>
    <cfRule type="containsText" dxfId="1611" priority="401" operator="containsText" text="1- Bajo">
      <formula>NOT(ISERROR(SEARCH("1- Bajo",K35)))</formula>
    </cfRule>
  </conditionalFormatting>
  <conditionalFormatting sqref="H35:I35">
    <cfRule type="containsText" dxfId="1610" priority="390" operator="containsText" text="3- Moderado">
      <formula>NOT(ISERROR(SEARCH("3- Moderado",H35)))</formula>
    </cfRule>
    <cfRule type="containsText" dxfId="1609" priority="391" operator="containsText" text="6- Moderado">
      <formula>NOT(ISERROR(SEARCH("6- Moderado",H35)))</formula>
    </cfRule>
    <cfRule type="containsText" dxfId="1608" priority="392" operator="containsText" text="4- Moderado">
      <formula>NOT(ISERROR(SEARCH("4- Moderado",H35)))</formula>
    </cfRule>
    <cfRule type="containsText" dxfId="1607" priority="393" operator="containsText" text="3- Bajo">
      <formula>NOT(ISERROR(SEARCH("3- Bajo",H35)))</formula>
    </cfRule>
    <cfRule type="containsText" dxfId="1606" priority="394" operator="containsText" text="4- Bajo">
      <formula>NOT(ISERROR(SEARCH("4- Bajo",H35)))</formula>
    </cfRule>
    <cfRule type="containsText" dxfId="1605" priority="395" operator="containsText" text="1- Bajo">
      <formula>NOT(ISERROR(SEARCH("1- Bajo",H35)))</formula>
    </cfRule>
  </conditionalFormatting>
  <conditionalFormatting sqref="A35 C35:E35">
    <cfRule type="containsText" dxfId="1604" priority="384" operator="containsText" text="3- Moderado">
      <formula>NOT(ISERROR(SEARCH("3- Moderado",A35)))</formula>
    </cfRule>
    <cfRule type="containsText" dxfId="1603" priority="385" operator="containsText" text="6- Moderado">
      <formula>NOT(ISERROR(SEARCH("6- Moderado",A35)))</formula>
    </cfRule>
    <cfRule type="containsText" dxfId="1602" priority="386" operator="containsText" text="4- Moderado">
      <formula>NOT(ISERROR(SEARCH("4- Moderado",A35)))</formula>
    </cfRule>
    <cfRule type="containsText" dxfId="1601" priority="387" operator="containsText" text="3- Bajo">
      <formula>NOT(ISERROR(SEARCH("3- Bajo",A35)))</formula>
    </cfRule>
    <cfRule type="containsText" dxfId="1600" priority="388" operator="containsText" text="4- Bajo">
      <formula>NOT(ISERROR(SEARCH("4- Bajo",A35)))</formula>
    </cfRule>
    <cfRule type="containsText" dxfId="1599" priority="389" operator="containsText" text="1- Bajo">
      <formula>NOT(ISERROR(SEARCH("1- Bajo",A35)))</formula>
    </cfRule>
  </conditionalFormatting>
  <conditionalFormatting sqref="F35:G35">
    <cfRule type="containsText" dxfId="1598" priority="378" operator="containsText" text="3- Moderado">
      <formula>NOT(ISERROR(SEARCH("3- Moderado",F35)))</formula>
    </cfRule>
    <cfRule type="containsText" dxfId="1597" priority="379" operator="containsText" text="6- Moderado">
      <formula>NOT(ISERROR(SEARCH("6- Moderado",F35)))</formula>
    </cfRule>
    <cfRule type="containsText" dxfId="1596" priority="380" operator="containsText" text="4- Moderado">
      <formula>NOT(ISERROR(SEARCH("4- Moderado",F35)))</formula>
    </cfRule>
    <cfRule type="containsText" dxfId="1595" priority="381" operator="containsText" text="3- Bajo">
      <formula>NOT(ISERROR(SEARCH("3- Bajo",F35)))</formula>
    </cfRule>
    <cfRule type="containsText" dxfId="1594" priority="382" operator="containsText" text="4- Bajo">
      <formula>NOT(ISERROR(SEARCH("4- Bajo",F35)))</formula>
    </cfRule>
    <cfRule type="containsText" dxfId="1593" priority="383" operator="containsText" text="1- Bajo">
      <formula>NOT(ISERROR(SEARCH("1- Bajo",F35)))</formula>
    </cfRule>
  </conditionalFormatting>
  <conditionalFormatting sqref="J35:J39">
    <cfRule type="containsText" dxfId="1592" priority="373" operator="containsText" text="Bajo">
      <formula>NOT(ISERROR(SEARCH("Bajo",J35)))</formula>
    </cfRule>
    <cfRule type="containsText" dxfId="1591" priority="374" operator="containsText" text="Moderado">
      <formula>NOT(ISERROR(SEARCH("Moderado",J35)))</formula>
    </cfRule>
    <cfRule type="containsText" dxfId="1590" priority="375" operator="containsText" text="Alto">
      <formula>NOT(ISERROR(SEARCH("Alto",J35)))</formula>
    </cfRule>
    <cfRule type="containsText" dxfId="1589" priority="376" operator="containsText" text="Extremo">
      <formula>NOT(ISERROR(SEARCH("Extremo",J35)))</formula>
    </cfRule>
    <cfRule type="colorScale" priority="377">
      <colorScale>
        <cfvo type="min"/>
        <cfvo type="max"/>
        <color rgb="FFFF7128"/>
        <color rgb="FFFFEF9C"/>
      </colorScale>
    </cfRule>
  </conditionalFormatting>
  <conditionalFormatting sqref="M35:M39">
    <cfRule type="containsText" dxfId="1588" priority="348" operator="containsText" text="Moderado">
      <formula>NOT(ISERROR(SEARCH("Moderado",M35)))</formula>
    </cfRule>
    <cfRule type="containsText" dxfId="1587" priority="368" operator="containsText" text="Bajo">
      <formula>NOT(ISERROR(SEARCH("Bajo",M35)))</formula>
    </cfRule>
    <cfRule type="containsText" dxfId="1586" priority="369" operator="containsText" text="Moderado">
      <formula>NOT(ISERROR(SEARCH("Moderado",M35)))</formula>
    </cfRule>
    <cfRule type="containsText" dxfId="1585" priority="370" operator="containsText" text="Alto">
      <formula>NOT(ISERROR(SEARCH("Alto",M35)))</formula>
    </cfRule>
    <cfRule type="containsText" dxfId="1584" priority="371" operator="containsText" text="Extremo">
      <formula>NOT(ISERROR(SEARCH("Extremo",M35)))</formula>
    </cfRule>
    <cfRule type="colorScale" priority="372">
      <colorScale>
        <cfvo type="min"/>
        <cfvo type="max"/>
        <color rgb="FFFF7128"/>
        <color rgb="FFFFEF9C"/>
      </colorScale>
    </cfRule>
  </conditionalFormatting>
  <conditionalFormatting sqref="N35">
    <cfRule type="containsText" dxfId="1583" priority="362" operator="containsText" text="3- Moderado">
      <formula>NOT(ISERROR(SEARCH("3- Moderado",N35)))</formula>
    </cfRule>
    <cfRule type="containsText" dxfId="1582" priority="363" operator="containsText" text="6- Moderado">
      <formula>NOT(ISERROR(SEARCH("6- Moderado",N35)))</formula>
    </cfRule>
    <cfRule type="containsText" dxfId="1581" priority="364" operator="containsText" text="4- Moderado">
      <formula>NOT(ISERROR(SEARCH("4- Moderado",N35)))</formula>
    </cfRule>
    <cfRule type="containsText" dxfId="1580" priority="365" operator="containsText" text="3- Bajo">
      <formula>NOT(ISERROR(SEARCH("3- Bajo",N35)))</formula>
    </cfRule>
    <cfRule type="containsText" dxfId="1579" priority="366" operator="containsText" text="4- Bajo">
      <formula>NOT(ISERROR(SEARCH("4- Bajo",N35)))</formula>
    </cfRule>
    <cfRule type="containsText" dxfId="1578" priority="367" operator="containsText" text="1- Bajo">
      <formula>NOT(ISERROR(SEARCH("1- Bajo",N35)))</formula>
    </cfRule>
  </conditionalFormatting>
  <conditionalFormatting sqref="H35:H39">
    <cfRule type="containsText" dxfId="1577" priority="349" operator="containsText" text="Muy Alta">
      <formula>NOT(ISERROR(SEARCH("Muy Alta",H35)))</formula>
    </cfRule>
    <cfRule type="containsText" dxfId="1576" priority="350" operator="containsText" text="Alta">
      <formula>NOT(ISERROR(SEARCH("Alta",H35)))</formula>
    </cfRule>
    <cfRule type="containsText" dxfId="1575" priority="351" operator="containsText" text="Muy Alta">
      <formula>NOT(ISERROR(SEARCH("Muy Alta",H35)))</formula>
    </cfRule>
    <cfRule type="containsText" dxfId="1574" priority="356" operator="containsText" text="Muy Baja">
      <formula>NOT(ISERROR(SEARCH("Muy Baja",H35)))</formula>
    </cfRule>
    <cfRule type="containsText" dxfId="1573" priority="357" operator="containsText" text="Baja">
      <formula>NOT(ISERROR(SEARCH("Baja",H35)))</formula>
    </cfRule>
    <cfRule type="containsText" dxfId="1572" priority="358" operator="containsText" text="Media">
      <formula>NOT(ISERROR(SEARCH("Media",H35)))</formula>
    </cfRule>
    <cfRule type="containsText" dxfId="1571" priority="359" operator="containsText" text="Alta">
      <formula>NOT(ISERROR(SEARCH("Alta",H35)))</formula>
    </cfRule>
    <cfRule type="containsText" dxfId="1570" priority="361" operator="containsText" text="Muy Alta">
      <formula>NOT(ISERROR(SEARCH("Muy Alta",H35)))</formula>
    </cfRule>
  </conditionalFormatting>
  <conditionalFormatting sqref="I35:I39">
    <cfRule type="containsText" dxfId="1569" priority="352" operator="containsText" text="Catastrófico">
      <formula>NOT(ISERROR(SEARCH("Catastrófico",I35)))</formula>
    </cfRule>
    <cfRule type="containsText" dxfId="1568" priority="353" operator="containsText" text="Mayor">
      <formula>NOT(ISERROR(SEARCH("Mayor",I35)))</formula>
    </cfRule>
    <cfRule type="containsText" dxfId="1567" priority="354" operator="containsText" text="Menor">
      <formula>NOT(ISERROR(SEARCH("Menor",I35)))</formula>
    </cfRule>
    <cfRule type="containsText" dxfId="1566" priority="355" operator="containsText" text="Leve">
      <formula>NOT(ISERROR(SEARCH("Leve",I35)))</formula>
    </cfRule>
    <cfRule type="containsText" dxfId="1565" priority="360" operator="containsText" text="Moderado">
      <formula>NOT(ISERROR(SEARCH("Moderado",I35)))</formula>
    </cfRule>
  </conditionalFormatting>
  <conditionalFormatting sqref="K35:K39">
    <cfRule type="containsText" dxfId="1564" priority="347" operator="containsText" text="Media">
      <formula>NOT(ISERROR(SEARCH("Media",K35)))</formula>
    </cfRule>
  </conditionalFormatting>
  <conditionalFormatting sqref="L35:L39">
    <cfRule type="containsText" dxfId="1563" priority="346" operator="containsText" text="Moderado">
      <formula>NOT(ISERROR(SEARCH("Moderado",L35)))</formula>
    </cfRule>
  </conditionalFormatting>
  <conditionalFormatting sqref="J35:J39">
    <cfRule type="containsText" dxfId="1562" priority="345" operator="containsText" text="Moderado">
      <formula>NOT(ISERROR(SEARCH("Moderado",J35)))</formula>
    </cfRule>
  </conditionalFormatting>
  <conditionalFormatting sqref="J35:J39">
    <cfRule type="containsText" dxfId="1561" priority="343" operator="containsText" text="Bajo">
      <formula>NOT(ISERROR(SEARCH("Bajo",J35)))</formula>
    </cfRule>
    <cfRule type="containsText" dxfId="1560" priority="344" operator="containsText" text="Extremo">
      <formula>NOT(ISERROR(SEARCH("Extremo",J35)))</formula>
    </cfRule>
  </conditionalFormatting>
  <conditionalFormatting sqref="K35:K39">
    <cfRule type="containsText" dxfId="1559" priority="341" operator="containsText" text="Baja">
      <formula>NOT(ISERROR(SEARCH("Baja",K35)))</formula>
    </cfRule>
    <cfRule type="containsText" dxfId="1558" priority="342" operator="containsText" text="Muy Baja">
      <formula>NOT(ISERROR(SEARCH("Muy Baja",K35)))</formula>
    </cfRule>
  </conditionalFormatting>
  <conditionalFormatting sqref="K35:K39">
    <cfRule type="containsText" dxfId="1557" priority="339" operator="containsText" text="Muy Alta">
      <formula>NOT(ISERROR(SEARCH("Muy Alta",K35)))</formula>
    </cfRule>
    <cfRule type="containsText" dxfId="1556" priority="340" operator="containsText" text="Alta">
      <formula>NOT(ISERROR(SEARCH("Alta",K35)))</formula>
    </cfRule>
  </conditionalFormatting>
  <conditionalFormatting sqref="L35:L39">
    <cfRule type="containsText" dxfId="1555" priority="335" operator="containsText" text="Catastrófico">
      <formula>NOT(ISERROR(SEARCH("Catastrófico",L35)))</formula>
    </cfRule>
    <cfRule type="containsText" dxfId="1554" priority="336" operator="containsText" text="Mayor">
      <formula>NOT(ISERROR(SEARCH("Mayor",L35)))</formula>
    </cfRule>
    <cfRule type="containsText" dxfId="1553" priority="337" operator="containsText" text="Menor">
      <formula>NOT(ISERROR(SEARCH("Menor",L35)))</formula>
    </cfRule>
    <cfRule type="containsText" dxfId="1552" priority="338" operator="containsText" text="Leve">
      <formula>NOT(ISERROR(SEARCH("Leve",L35)))</formula>
    </cfRule>
  </conditionalFormatting>
  <conditionalFormatting sqref="O35">
    <cfRule type="containsText" dxfId="1551" priority="7" operator="containsText" text="3- Moderado">
      <formula>NOT(ISERROR(SEARCH("3- Moderado",O35)))</formula>
    </cfRule>
    <cfRule type="containsText" dxfId="1550" priority="8" operator="containsText" text="6- Moderado">
      <formula>NOT(ISERROR(SEARCH("6- Moderado",O35)))</formula>
    </cfRule>
    <cfRule type="containsText" dxfId="1549" priority="9" operator="containsText" text="4- Moderado">
      <formula>NOT(ISERROR(SEARCH("4- Moderado",O35)))</formula>
    </cfRule>
    <cfRule type="containsText" dxfId="1548" priority="10" operator="containsText" text="3- Bajo">
      <formula>NOT(ISERROR(SEARCH("3- Bajo",O35)))</formula>
    </cfRule>
    <cfRule type="containsText" dxfId="1547" priority="11" operator="containsText" text="4- Bajo">
      <formula>NOT(ISERROR(SEARCH("4- Bajo",O35)))</formula>
    </cfRule>
    <cfRule type="containsText" dxfId="1546" priority="12" operator="containsText" text="1- Bajo">
      <formula>NOT(ISERROR(SEARCH("1- Bajo",O35)))</formula>
    </cfRule>
  </conditionalFormatting>
  <dataValidations disablePrompts="1" count="7">
    <dataValidation allowBlank="1" showInputMessage="1" showErrorMessage="1" prompt="seleccionar si el responsable de ejecutar las acciones es el nivel central" sqref="Q8" xr:uid="{00000000-0002-0000-0C00-000000000000}"/>
    <dataValidation allowBlank="1" showInputMessage="1" showErrorMessage="1" prompt="Seleccionar si el responsable es el responsable de las acciones es el nivel central" sqref="P7:P8" xr:uid="{00000000-0002-0000-0C00-000001000000}"/>
    <dataValidation allowBlank="1" showInputMessage="1" showErrorMessage="1" prompt="Describir las actividades que se van a desarrollar para el proyecto" sqref="O7" xr:uid="{00000000-0002-0000-0C00-000002000000}"/>
    <dataValidation allowBlank="1" showInputMessage="1" showErrorMessage="1" prompt="El grado de afectación puede ser " sqref="I8" xr:uid="{00000000-0002-0000-0C00-000003000000}"/>
    <dataValidation allowBlank="1" showInputMessage="1" showErrorMessage="1" prompt="Que tan factible es que materialize el riesgo?" sqref="H8" xr:uid="{00000000-0002-0000-0C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C00-000005000000}"/>
    <dataValidation allowBlank="1" showInputMessage="1" showErrorMessage="1" prompt="Seleccionar el tipo de riesgo teniendo en cuenta que  factor organizaconal afecta. Ver explicacion en hoja " sqref="E8" xr:uid="{00000000-0002-0000-0C00-000006000000}"/>
  </dataValidations>
  <pageMargins left="0.7" right="0.7" top="0.75" bottom="0.75" header="0.3" footer="0.3"/>
  <pageSetup paperSize="12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7" tint="0.59999389629810485"/>
  </sheetPr>
  <dimension ref="A1:JR39"/>
  <sheetViews>
    <sheetView zoomScale="120" zoomScaleNormal="120" workbookViewId="0">
      <pane xSplit="7" ySplit="10" topLeftCell="N25" activePane="bottomRight" state="frozen"/>
      <selection pane="topRight" activeCell="H1" sqref="H1"/>
      <selection pane="bottomLeft" activeCell="A11" sqref="A11"/>
      <selection pane="bottomRight" activeCell="N25" sqref="N25:N29"/>
    </sheetView>
  </sheetViews>
  <sheetFormatPr baseColWidth="10" defaultColWidth="11.42578125" defaultRowHeight="15"/>
  <cols>
    <col min="1" max="2" width="18.42578125" style="82" customWidth="1"/>
    <col min="3" max="3" width="15.5703125" customWidth="1"/>
    <col min="4" max="4" width="27.5703125" style="82" customWidth="1"/>
    <col min="5" max="5" width="18" style="181" customWidth="1"/>
    <col min="6" max="6" width="40.140625" customWidth="1"/>
    <col min="7" max="7" width="20.42578125" customWidth="1"/>
    <col min="8" max="8" width="10.42578125" style="182" customWidth="1"/>
    <col min="9" max="9" width="11.42578125" style="182" customWidth="1"/>
    <col min="10" max="10" width="10.140625" style="183" customWidth="1"/>
    <col min="11" max="11" width="11.42578125" style="182" customWidth="1"/>
    <col min="12" max="12" width="10.85546875" style="182" customWidth="1"/>
    <col min="13" max="13" width="18.28515625" style="182" bestFit="1" customWidth="1"/>
    <col min="14" max="14" width="18.28515625" bestFit="1" customWidth="1"/>
    <col min="15" max="15" width="32.85546875" customWidth="1"/>
    <col min="16" max="16" width="14.42578125" customWidth="1"/>
    <col min="17" max="17" width="14.5703125" customWidth="1"/>
    <col min="18" max="18" width="17.42578125" customWidth="1"/>
    <col min="19" max="19" width="16.28515625" customWidth="1"/>
    <col min="20" max="20" width="41.5703125" customWidth="1"/>
    <col min="21" max="176" width="11.42578125" style="7"/>
  </cols>
  <sheetData>
    <row r="1" spans="1:278" s="154" customFormat="1" ht="16.5" hidden="1" customHeight="1">
      <c r="A1" s="398"/>
      <c r="B1" s="399"/>
      <c r="C1" s="399"/>
      <c r="D1" s="526" t="s">
        <v>545</v>
      </c>
      <c r="E1" s="526"/>
      <c r="F1" s="526"/>
      <c r="G1" s="526"/>
      <c r="H1" s="526"/>
      <c r="I1" s="526"/>
      <c r="J1" s="526"/>
      <c r="K1" s="526"/>
      <c r="L1" s="526"/>
      <c r="M1" s="526"/>
      <c r="N1" s="526"/>
      <c r="O1" s="526"/>
      <c r="P1" s="526"/>
      <c r="Q1" s="527"/>
      <c r="R1" s="390" t="s">
        <v>204</v>
      </c>
      <c r="S1" s="390"/>
      <c r="T1" s="390"/>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c r="GI1" s="153"/>
      <c r="GJ1" s="153"/>
      <c r="GK1" s="153"/>
      <c r="GL1" s="153"/>
      <c r="GM1" s="153"/>
      <c r="GN1" s="153"/>
      <c r="GO1" s="153"/>
      <c r="GP1" s="153"/>
      <c r="GQ1" s="153"/>
      <c r="GR1" s="153"/>
      <c r="GS1" s="153"/>
      <c r="GT1" s="153"/>
      <c r="GU1" s="153"/>
      <c r="GV1" s="153"/>
      <c r="GW1" s="153"/>
      <c r="GX1" s="153"/>
      <c r="GY1" s="153"/>
      <c r="GZ1" s="153"/>
      <c r="HA1" s="153"/>
      <c r="HB1" s="153"/>
      <c r="HC1" s="153"/>
      <c r="HD1" s="153"/>
      <c r="HE1" s="153"/>
      <c r="HF1" s="153"/>
      <c r="HG1" s="153"/>
      <c r="HH1" s="153"/>
      <c r="HI1" s="153"/>
      <c r="HJ1" s="153"/>
      <c r="HK1" s="153"/>
      <c r="HL1" s="153"/>
      <c r="HM1" s="153"/>
      <c r="HN1" s="153"/>
      <c r="HO1" s="153"/>
      <c r="HP1" s="153"/>
      <c r="HQ1" s="153"/>
      <c r="HR1" s="153"/>
      <c r="HS1" s="153"/>
      <c r="HT1" s="153"/>
      <c r="HU1" s="153"/>
      <c r="HV1" s="153"/>
      <c r="HW1" s="153"/>
      <c r="HX1" s="153"/>
      <c r="HY1" s="153"/>
      <c r="HZ1" s="153"/>
      <c r="IA1" s="153"/>
      <c r="IB1" s="153"/>
      <c r="IC1" s="153"/>
      <c r="ID1" s="153"/>
      <c r="IE1" s="153"/>
      <c r="IF1" s="153"/>
      <c r="IG1" s="153"/>
      <c r="IH1" s="153"/>
      <c r="II1" s="153"/>
      <c r="IJ1" s="153"/>
      <c r="IK1" s="153"/>
      <c r="IL1" s="153"/>
      <c r="IM1" s="153"/>
      <c r="IN1" s="153"/>
      <c r="IO1" s="153"/>
      <c r="IP1" s="153"/>
      <c r="IQ1" s="153"/>
      <c r="IR1" s="153"/>
      <c r="IS1" s="153"/>
      <c r="IT1" s="153"/>
      <c r="IU1" s="153"/>
      <c r="IV1" s="153"/>
      <c r="IW1" s="153"/>
      <c r="IX1" s="153"/>
      <c r="IY1" s="153"/>
      <c r="IZ1" s="153"/>
      <c r="JA1" s="153"/>
      <c r="JB1" s="153"/>
      <c r="JC1" s="153"/>
      <c r="JD1" s="153"/>
      <c r="JE1" s="153"/>
      <c r="JF1" s="153"/>
      <c r="JG1" s="153"/>
      <c r="JH1" s="153"/>
      <c r="JI1" s="153"/>
      <c r="JJ1" s="153"/>
      <c r="JK1" s="153"/>
      <c r="JL1" s="153"/>
      <c r="JM1" s="153"/>
      <c r="JN1" s="153"/>
      <c r="JO1" s="153"/>
      <c r="JP1" s="153"/>
      <c r="JQ1" s="153"/>
      <c r="JR1" s="153"/>
    </row>
    <row r="2" spans="1:278" s="154" customFormat="1" ht="39.75" hidden="1" customHeight="1">
      <c r="A2" s="400"/>
      <c r="B2" s="401"/>
      <c r="C2" s="401"/>
      <c r="D2" s="528"/>
      <c r="E2" s="528"/>
      <c r="F2" s="528"/>
      <c r="G2" s="528"/>
      <c r="H2" s="528"/>
      <c r="I2" s="528"/>
      <c r="J2" s="528"/>
      <c r="K2" s="528"/>
      <c r="L2" s="528"/>
      <c r="M2" s="528"/>
      <c r="N2" s="528"/>
      <c r="O2" s="528"/>
      <c r="P2" s="528"/>
      <c r="Q2" s="529"/>
      <c r="R2" s="390"/>
      <c r="S2" s="390"/>
      <c r="T2" s="390"/>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row>
    <row r="3" spans="1:278" s="154" customFormat="1" ht="3" hidden="1" customHeight="1">
      <c r="A3" s="2"/>
      <c r="B3" s="2"/>
      <c r="C3" s="3"/>
      <c r="D3" s="528"/>
      <c r="E3" s="528"/>
      <c r="F3" s="528"/>
      <c r="G3" s="528"/>
      <c r="H3" s="528"/>
      <c r="I3" s="528"/>
      <c r="J3" s="528"/>
      <c r="K3" s="528"/>
      <c r="L3" s="528"/>
      <c r="M3" s="528"/>
      <c r="N3" s="528"/>
      <c r="O3" s="528"/>
      <c r="P3" s="528"/>
      <c r="Q3" s="529"/>
      <c r="R3" s="390"/>
      <c r="S3" s="390"/>
      <c r="T3" s="390"/>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row>
    <row r="4" spans="1:278" s="154" customFormat="1" ht="13.5" hidden="1" customHeight="1">
      <c r="A4" s="391" t="s">
        <v>205</v>
      </c>
      <c r="B4" s="392"/>
      <c r="C4" s="393"/>
      <c r="D4" s="394" t="str">
        <f>'Mapa Final'!D4</f>
        <v>Gestión de la formación judicial</v>
      </c>
      <c r="E4" s="395"/>
      <c r="F4" s="395"/>
      <c r="G4" s="395"/>
      <c r="H4" s="395"/>
      <c r="I4" s="395"/>
      <c r="J4" s="395"/>
      <c r="K4" s="395"/>
      <c r="L4" s="395"/>
      <c r="M4" s="395"/>
      <c r="N4" s="396"/>
      <c r="O4" s="397"/>
      <c r="P4" s="397"/>
      <c r="Q4" s="397"/>
      <c r="R4" s="1"/>
      <c r="S4" s="1"/>
      <c r="T4" s="1"/>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row>
    <row r="5" spans="1:278" s="154" customFormat="1" ht="20.25" hidden="1" customHeight="1">
      <c r="A5" s="391" t="s">
        <v>207</v>
      </c>
      <c r="B5" s="392"/>
      <c r="C5" s="393"/>
      <c r="D5" s="402" t="str">
        <f>'Mapa Final'!D5</f>
        <v>Contribuir a través de la formación judicial al fortalecimiento de las competencias requeridas para el ejercicio de la función judicial tanto en los magistrados (as), jueces y empleados (as) judiciales como en los jueces y juezas de paz y en las autoridades indígenas que administran justicia, mediante el desarrollo y seguimiento del plan de formación de la Rama Judicial de acuerdo con los recursos asignados; dando cumplimiento en el marco del Sistema de Gestión de Calidad, Medio Ambiente, Seguridad y Salud en el Trabajo.</v>
      </c>
      <c r="E5" s="403"/>
      <c r="F5" s="403"/>
      <c r="G5" s="403"/>
      <c r="H5" s="403"/>
      <c r="I5" s="403"/>
      <c r="J5" s="403"/>
      <c r="K5" s="403"/>
      <c r="L5" s="403"/>
      <c r="M5" s="403"/>
      <c r="N5" s="404"/>
      <c r="O5" s="1"/>
      <c r="P5" s="1"/>
      <c r="Q5" s="1"/>
      <c r="R5" s="1"/>
      <c r="S5" s="1"/>
      <c r="T5" s="1"/>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c r="BF5" s="153"/>
      <c r="BG5" s="153"/>
      <c r="BH5" s="153"/>
      <c r="BI5" s="153"/>
      <c r="BJ5" s="153"/>
      <c r="BK5" s="153"/>
      <c r="BL5" s="153"/>
      <c r="BM5" s="153"/>
      <c r="BN5" s="153"/>
      <c r="BO5" s="153"/>
      <c r="BP5" s="153"/>
      <c r="BQ5" s="153"/>
      <c r="BR5" s="153"/>
      <c r="BS5" s="153"/>
      <c r="BT5" s="153"/>
      <c r="BU5" s="153"/>
      <c r="BV5" s="153"/>
      <c r="BW5" s="153"/>
      <c r="BX5" s="153"/>
      <c r="BY5" s="153"/>
      <c r="BZ5" s="153"/>
      <c r="CA5" s="153"/>
      <c r="CB5" s="153"/>
      <c r="CC5" s="153"/>
      <c r="CD5" s="153"/>
      <c r="CE5" s="153"/>
      <c r="CF5" s="153"/>
      <c r="CG5" s="153"/>
      <c r="CH5" s="153"/>
      <c r="CI5" s="153"/>
      <c r="CJ5" s="153"/>
      <c r="CK5" s="153"/>
      <c r="CL5" s="153"/>
      <c r="CM5" s="153"/>
      <c r="CN5" s="153"/>
      <c r="CO5" s="153"/>
      <c r="CP5" s="153"/>
      <c r="CQ5" s="153"/>
      <c r="CR5" s="153"/>
      <c r="CS5" s="153"/>
      <c r="CT5" s="153"/>
      <c r="CU5" s="153"/>
      <c r="CV5" s="153"/>
      <c r="CW5" s="153"/>
      <c r="CX5" s="153"/>
      <c r="CY5" s="153"/>
      <c r="CZ5" s="153"/>
      <c r="DA5" s="153"/>
      <c r="DB5" s="153"/>
      <c r="DC5" s="153"/>
      <c r="DD5" s="153"/>
      <c r="DE5" s="153"/>
      <c r="DF5" s="153"/>
      <c r="DG5" s="153"/>
      <c r="DH5" s="153"/>
      <c r="DI5" s="153"/>
      <c r="DJ5" s="153"/>
      <c r="DK5" s="153"/>
      <c r="DL5" s="153"/>
      <c r="DM5" s="153"/>
      <c r="DN5" s="153"/>
      <c r="DO5" s="153"/>
      <c r="DP5" s="153"/>
      <c r="DQ5" s="153"/>
      <c r="DR5" s="153"/>
      <c r="DS5" s="153"/>
      <c r="DT5" s="153"/>
      <c r="DU5" s="153"/>
      <c r="DV5" s="153"/>
      <c r="DW5" s="153"/>
      <c r="DX5" s="153"/>
      <c r="DY5" s="153"/>
      <c r="DZ5" s="153"/>
      <c r="EA5" s="153"/>
      <c r="EB5" s="153"/>
      <c r="EC5" s="153"/>
      <c r="ED5" s="153"/>
      <c r="EE5" s="153"/>
      <c r="EF5" s="153"/>
      <c r="EG5" s="153"/>
      <c r="EH5" s="153"/>
      <c r="EI5" s="153"/>
      <c r="EJ5" s="153"/>
      <c r="EK5" s="153"/>
      <c r="EL5" s="153"/>
      <c r="EM5" s="153"/>
      <c r="EN5" s="153"/>
      <c r="EO5" s="153"/>
      <c r="EP5" s="153"/>
      <c r="EQ5" s="153"/>
      <c r="ER5" s="153"/>
      <c r="ES5" s="153"/>
      <c r="ET5" s="153"/>
      <c r="EU5" s="153"/>
      <c r="EV5" s="153"/>
      <c r="EW5" s="153"/>
      <c r="EX5" s="153"/>
      <c r="EY5" s="153"/>
      <c r="EZ5" s="153"/>
      <c r="FA5" s="153"/>
      <c r="FB5" s="153"/>
      <c r="FC5" s="153"/>
      <c r="FD5" s="153"/>
      <c r="FE5" s="153"/>
      <c r="FF5" s="153"/>
      <c r="FG5" s="153"/>
      <c r="FH5" s="153"/>
      <c r="FI5" s="153"/>
      <c r="FJ5" s="153"/>
      <c r="FK5" s="153"/>
      <c r="FL5" s="153"/>
      <c r="FM5" s="153"/>
      <c r="FN5" s="153"/>
      <c r="FO5" s="153"/>
      <c r="FP5" s="153"/>
      <c r="FQ5" s="153"/>
      <c r="FR5" s="153"/>
      <c r="FS5" s="153"/>
      <c r="FT5" s="153"/>
      <c r="FU5" s="153"/>
      <c r="FV5" s="153"/>
      <c r="FW5" s="153"/>
      <c r="FX5" s="153"/>
      <c r="FY5" s="153"/>
      <c r="FZ5" s="153"/>
      <c r="GA5" s="153"/>
      <c r="GB5" s="153"/>
      <c r="GC5" s="153"/>
      <c r="GD5" s="153"/>
      <c r="GE5" s="153"/>
      <c r="GF5" s="153"/>
      <c r="GG5" s="153"/>
      <c r="GH5" s="153"/>
      <c r="GI5" s="153"/>
      <c r="GJ5" s="153"/>
      <c r="GK5" s="153"/>
      <c r="GL5" s="153"/>
      <c r="GM5" s="153"/>
      <c r="GN5" s="153"/>
      <c r="GO5" s="153"/>
      <c r="GP5" s="153"/>
      <c r="GQ5" s="153"/>
      <c r="GR5" s="153"/>
      <c r="GS5" s="153"/>
      <c r="GT5" s="153"/>
      <c r="GU5" s="153"/>
      <c r="GV5" s="153"/>
      <c r="GW5" s="153"/>
      <c r="GX5" s="153"/>
      <c r="GY5" s="153"/>
      <c r="GZ5" s="153"/>
      <c r="HA5" s="153"/>
      <c r="HB5" s="153"/>
      <c r="HC5" s="153"/>
      <c r="HD5" s="153"/>
      <c r="HE5" s="153"/>
      <c r="HF5" s="153"/>
      <c r="HG5" s="153"/>
      <c r="HH5" s="153"/>
      <c r="HI5" s="153"/>
      <c r="HJ5" s="153"/>
      <c r="HK5" s="153"/>
      <c r="HL5" s="153"/>
      <c r="HM5" s="153"/>
      <c r="HN5" s="153"/>
      <c r="HO5" s="153"/>
      <c r="HP5" s="153"/>
      <c r="HQ5" s="153"/>
      <c r="HR5" s="153"/>
      <c r="HS5" s="153"/>
      <c r="HT5" s="153"/>
      <c r="HU5" s="153"/>
      <c r="HV5" s="153"/>
      <c r="HW5" s="153"/>
      <c r="HX5" s="153"/>
      <c r="HY5" s="153"/>
      <c r="HZ5" s="153"/>
      <c r="IA5" s="153"/>
      <c r="IB5" s="153"/>
      <c r="IC5" s="153"/>
      <c r="ID5" s="153"/>
      <c r="IE5" s="153"/>
      <c r="IF5" s="153"/>
      <c r="IG5" s="153"/>
      <c r="IH5" s="153"/>
      <c r="II5" s="153"/>
      <c r="IJ5" s="153"/>
      <c r="IK5" s="153"/>
      <c r="IL5" s="153"/>
      <c r="IM5" s="153"/>
      <c r="IN5" s="153"/>
      <c r="IO5" s="153"/>
      <c r="IP5" s="153"/>
      <c r="IQ5" s="153"/>
      <c r="IR5" s="153"/>
      <c r="IS5" s="153"/>
      <c r="IT5" s="153"/>
      <c r="IU5" s="153"/>
      <c r="IV5" s="153"/>
      <c r="IW5" s="153"/>
      <c r="IX5" s="153"/>
      <c r="IY5" s="153"/>
      <c r="IZ5" s="153"/>
      <c r="JA5" s="153"/>
      <c r="JB5" s="153"/>
      <c r="JC5" s="153"/>
      <c r="JD5" s="153"/>
      <c r="JE5" s="153"/>
      <c r="JF5" s="153"/>
      <c r="JG5" s="153"/>
      <c r="JH5" s="153"/>
      <c r="JI5" s="153"/>
      <c r="JJ5" s="153"/>
      <c r="JK5" s="153"/>
      <c r="JL5" s="153"/>
      <c r="JM5" s="153"/>
      <c r="JN5" s="153"/>
      <c r="JO5" s="153"/>
      <c r="JP5" s="153"/>
      <c r="JQ5" s="153"/>
      <c r="JR5" s="153"/>
    </row>
    <row r="6" spans="1:278" s="154" customFormat="1" ht="14.25" hidden="1" customHeight="1" thickBot="1">
      <c r="A6" s="391" t="s">
        <v>208</v>
      </c>
      <c r="B6" s="392"/>
      <c r="C6" s="393"/>
      <c r="D6" s="402" t="str">
        <f>'Mapa Final'!D6</f>
        <v xml:space="preserve">Nivel Central </v>
      </c>
      <c r="E6" s="403"/>
      <c r="F6" s="403"/>
      <c r="G6" s="403"/>
      <c r="H6" s="403"/>
      <c r="I6" s="403"/>
      <c r="J6" s="403"/>
      <c r="K6" s="403"/>
      <c r="L6" s="403"/>
      <c r="M6" s="403"/>
      <c r="N6" s="404"/>
      <c r="O6" s="1"/>
      <c r="P6" s="1"/>
      <c r="Q6" s="1"/>
      <c r="R6" s="1"/>
      <c r="S6" s="1"/>
      <c r="T6" s="1"/>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c r="BF6" s="153"/>
      <c r="BG6" s="153"/>
      <c r="BH6" s="153"/>
      <c r="BI6" s="153"/>
      <c r="BJ6" s="153"/>
      <c r="BK6" s="153"/>
      <c r="BL6" s="153"/>
      <c r="BM6" s="153"/>
      <c r="BN6" s="153"/>
      <c r="BO6" s="153"/>
      <c r="BP6" s="153"/>
      <c r="BQ6" s="153"/>
      <c r="BR6" s="153"/>
      <c r="BS6" s="153"/>
      <c r="BT6" s="153"/>
      <c r="BU6" s="153"/>
      <c r="BV6" s="153"/>
      <c r="BW6" s="153"/>
      <c r="BX6" s="153"/>
      <c r="BY6" s="153"/>
      <c r="BZ6" s="153"/>
      <c r="CA6" s="153"/>
      <c r="CB6" s="153"/>
      <c r="CC6" s="153"/>
      <c r="CD6" s="153"/>
      <c r="CE6" s="153"/>
      <c r="CF6" s="153"/>
      <c r="CG6" s="153"/>
      <c r="CH6" s="153"/>
      <c r="CI6" s="153"/>
      <c r="CJ6" s="153"/>
      <c r="CK6" s="153"/>
      <c r="CL6" s="153"/>
      <c r="CM6" s="153"/>
      <c r="CN6" s="153"/>
      <c r="CO6" s="153"/>
      <c r="CP6" s="153"/>
      <c r="CQ6" s="153"/>
      <c r="CR6" s="153"/>
      <c r="CS6" s="153"/>
      <c r="CT6" s="153"/>
      <c r="CU6" s="153"/>
      <c r="CV6" s="153"/>
      <c r="CW6" s="153"/>
      <c r="CX6" s="153"/>
      <c r="CY6" s="153"/>
      <c r="CZ6" s="153"/>
      <c r="DA6" s="153"/>
      <c r="DB6" s="153"/>
      <c r="DC6" s="153"/>
      <c r="DD6" s="153"/>
      <c r="DE6" s="153"/>
      <c r="DF6" s="153"/>
      <c r="DG6" s="153"/>
      <c r="DH6" s="153"/>
      <c r="DI6" s="153"/>
      <c r="DJ6" s="153"/>
      <c r="DK6" s="153"/>
      <c r="DL6" s="153"/>
      <c r="DM6" s="153"/>
      <c r="DN6" s="153"/>
      <c r="DO6" s="153"/>
      <c r="DP6" s="153"/>
      <c r="DQ6" s="153"/>
      <c r="DR6" s="153"/>
      <c r="DS6" s="153"/>
      <c r="DT6" s="153"/>
      <c r="DU6" s="153"/>
      <c r="DV6" s="153"/>
      <c r="DW6" s="153"/>
      <c r="DX6" s="153"/>
      <c r="DY6" s="153"/>
      <c r="DZ6" s="153"/>
      <c r="EA6" s="153"/>
      <c r="EB6" s="153"/>
      <c r="EC6" s="153"/>
      <c r="ED6" s="153"/>
      <c r="EE6" s="153"/>
      <c r="EF6" s="153"/>
      <c r="EG6" s="153"/>
      <c r="EH6" s="153"/>
      <c r="EI6" s="153"/>
      <c r="EJ6" s="153"/>
      <c r="EK6" s="153"/>
      <c r="EL6" s="153"/>
      <c r="EM6" s="153"/>
      <c r="EN6" s="153"/>
      <c r="EO6" s="153"/>
      <c r="EP6" s="153"/>
      <c r="EQ6" s="153"/>
      <c r="ER6" s="153"/>
      <c r="ES6" s="153"/>
      <c r="ET6" s="153"/>
      <c r="EU6" s="153"/>
      <c r="EV6" s="153"/>
      <c r="EW6" s="153"/>
      <c r="EX6" s="153"/>
      <c r="EY6" s="153"/>
      <c r="EZ6" s="153"/>
      <c r="FA6" s="153"/>
      <c r="FB6" s="153"/>
      <c r="FC6" s="153"/>
      <c r="FD6" s="153"/>
      <c r="FE6" s="153"/>
      <c r="FF6" s="153"/>
      <c r="FG6" s="153"/>
      <c r="FH6" s="153"/>
      <c r="FI6" s="153"/>
      <c r="FJ6" s="153"/>
      <c r="FK6" s="153"/>
      <c r="FL6" s="153"/>
      <c r="FM6" s="153"/>
      <c r="FN6" s="153"/>
      <c r="FO6" s="153"/>
      <c r="FP6" s="153"/>
      <c r="FQ6" s="153"/>
      <c r="FR6" s="153"/>
      <c r="FS6" s="153"/>
      <c r="FT6" s="153"/>
      <c r="FU6" s="153"/>
      <c r="FV6" s="153"/>
      <c r="FW6" s="153"/>
      <c r="FX6" s="153"/>
      <c r="FY6" s="153"/>
      <c r="FZ6" s="153"/>
      <c r="GA6" s="153"/>
      <c r="GB6" s="153"/>
      <c r="GC6" s="153"/>
      <c r="GD6" s="153"/>
      <c r="GE6" s="153"/>
      <c r="GF6" s="153"/>
      <c r="GG6" s="153"/>
      <c r="GH6" s="153"/>
      <c r="GI6" s="153"/>
      <c r="GJ6" s="153"/>
      <c r="GK6" s="153"/>
      <c r="GL6" s="153"/>
      <c r="GM6" s="153"/>
      <c r="GN6" s="153"/>
      <c r="GO6" s="153"/>
      <c r="GP6" s="153"/>
      <c r="GQ6" s="153"/>
      <c r="GR6" s="153"/>
      <c r="GS6" s="153"/>
      <c r="GT6" s="153"/>
      <c r="GU6" s="153"/>
      <c r="GV6" s="153"/>
      <c r="GW6" s="153"/>
      <c r="GX6" s="153"/>
      <c r="GY6" s="153"/>
      <c r="GZ6" s="153"/>
      <c r="HA6" s="153"/>
      <c r="HB6" s="153"/>
      <c r="HC6" s="153"/>
      <c r="HD6" s="153"/>
      <c r="HE6" s="153"/>
      <c r="HF6" s="153"/>
      <c r="HG6" s="153"/>
      <c r="HH6" s="153"/>
      <c r="HI6" s="153"/>
      <c r="HJ6" s="153"/>
      <c r="HK6" s="153"/>
      <c r="HL6" s="153"/>
      <c r="HM6" s="153"/>
      <c r="HN6" s="153"/>
      <c r="HO6" s="153"/>
      <c r="HP6" s="153"/>
      <c r="HQ6" s="153"/>
      <c r="HR6" s="153"/>
      <c r="HS6" s="153"/>
      <c r="HT6" s="153"/>
      <c r="HU6" s="153"/>
      <c r="HV6" s="153"/>
      <c r="HW6" s="153"/>
      <c r="HX6" s="153"/>
      <c r="HY6" s="153"/>
      <c r="HZ6" s="153"/>
      <c r="IA6" s="153"/>
      <c r="IB6" s="153"/>
      <c r="IC6" s="153"/>
      <c r="ID6" s="153"/>
      <c r="IE6" s="153"/>
      <c r="IF6" s="153"/>
      <c r="IG6" s="153"/>
      <c r="IH6" s="153"/>
      <c r="II6" s="153"/>
      <c r="IJ6" s="153"/>
      <c r="IK6" s="153"/>
      <c r="IL6" s="153"/>
      <c r="IM6" s="153"/>
      <c r="IN6" s="153"/>
      <c r="IO6" s="153"/>
      <c r="IP6" s="153"/>
      <c r="IQ6" s="153"/>
      <c r="IR6" s="153"/>
      <c r="IS6" s="153"/>
      <c r="IT6" s="153"/>
      <c r="IU6" s="153"/>
      <c r="IV6" s="153"/>
      <c r="IW6" s="153"/>
      <c r="IX6" s="153"/>
      <c r="IY6" s="153"/>
      <c r="IZ6" s="153"/>
      <c r="JA6" s="153"/>
      <c r="JB6" s="153"/>
      <c r="JC6" s="153"/>
      <c r="JD6" s="153"/>
      <c r="JE6" s="153"/>
      <c r="JF6" s="153"/>
      <c r="JG6" s="153"/>
      <c r="JH6" s="153"/>
      <c r="JI6" s="153"/>
      <c r="JJ6" s="153"/>
      <c r="JK6" s="153"/>
      <c r="JL6" s="153"/>
      <c r="JM6" s="153"/>
      <c r="JN6" s="153"/>
      <c r="JO6" s="153"/>
      <c r="JP6" s="153"/>
      <c r="JQ6" s="153"/>
      <c r="JR6" s="153"/>
    </row>
    <row r="7" spans="1:278" s="177" customFormat="1" ht="12.75" hidden="1" customHeight="1" thickTop="1" thickBot="1">
      <c r="A7" s="534" t="s">
        <v>530</v>
      </c>
      <c r="B7" s="535"/>
      <c r="C7" s="535"/>
      <c r="D7" s="535"/>
      <c r="E7" s="535"/>
      <c r="F7" s="536"/>
      <c r="G7" s="184"/>
      <c r="H7" s="537" t="s">
        <v>531</v>
      </c>
      <c r="I7" s="537"/>
      <c r="J7" s="537"/>
      <c r="K7" s="537" t="s">
        <v>532</v>
      </c>
      <c r="L7" s="537"/>
      <c r="M7" s="537"/>
      <c r="N7" s="538" t="s">
        <v>533</v>
      </c>
      <c r="O7" s="530" t="s">
        <v>534</v>
      </c>
      <c r="P7" s="532" t="s">
        <v>535</v>
      </c>
      <c r="Q7" s="533"/>
      <c r="R7" s="532" t="s">
        <v>536</v>
      </c>
      <c r="S7" s="533"/>
      <c r="T7" s="539" t="s">
        <v>546</v>
      </c>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c r="AW7" s="190"/>
      <c r="AX7" s="190"/>
      <c r="AY7" s="190"/>
      <c r="AZ7" s="190"/>
      <c r="BA7" s="190"/>
      <c r="BB7" s="190"/>
      <c r="BC7" s="190"/>
      <c r="BD7" s="190"/>
      <c r="BE7" s="190"/>
      <c r="BF7" s="190"/>
      <c r="BG7" s="190"/>
      <c r="BH7" s="190"/>
      <c r="BI7" s="190"/>
      <c r="BJ7" s="190"/>
      <c r="BK7" s="190"/>
      <c r="BL7" s="190"/>
      <c r="BM7" s="190"/>
      <c r="BN7" s="190"/>
      <c r="BO7" s="190"/>
      <c r="BP7" s="190"/>
      <c r="BQ7" s="190"/>
      <c r="BR7" s="190"/>
      <c r="BS7" s="190"/>
      <c r="BT7" s="190"/>
      <c r="BU7" s="190"/>
      <c r="BV7" s="190"/>
      <c r="BW7" s="190"/>
      <c r="BX7" s="190"/>
      <c r="BY7" s="190"/>
      <c r="BZ7" s="190"/>
      <c r="CA7" s="190"/>
      <c r="CB7" s="190"/>
      <c r="CC7" s="190"/>
      <c r="CD7" s="190"/>
      <c r="CE7" s="190"/>
      <c r="CF7" s="190"/>
      <c r="CG7" s="190"/>
      <c r="CH7" s="190"/>
      <c r="CI7" s="190"/>
      <c r="CJ7" s="190"/>
      <c r="CK7" s="190"/>
      <c r="CL7" s="190"/>
      <c r="CM7" s="190"/>
      <c r="CN7" s="190"/>
      <c r="CO7" s="190"/>
      <c r="CP7" s="190"/>
      <c r="CQ7" s="190"/>
      <c r="CR7" s="190"/>
      <c r="CS7" s="190"/>
      <c r="CT7" s="190"/>
      <c r="CU7" s="190"/>
      <c r="CV7" s="190"/>
      <c r="CW7" s="190"/>
      <c r="CX7" s="190"/>
      <c r="CY7" s="190"/>
      <c r="CZ7" s="190"/>
      <c r="DA7" s="190"/>
      <c r="DB7" s="190"/>
      <c r="DC7" s="190"/>
      <c r="DD7" s="190"/>
      <c r="DE7" s="190"/>
      <c r="DF7" s="190"/>
      <c r="DG7" s="190"/>
      <c r="DH7" s="190"/>
      <c r="DI7" s="190"/>
      <c r="DJ7" s="190"/>
      <c r="DK7" s="190"/>
      <c r="DL7" s="190"/>
      <c r="DM7" s="190"/>
      <c r="DN7" s="190"/>
      <c r="DO7" s="190"/>
      <c r="DP7" s="190"/>
      <c r="DQ7" s="190"/>
      <c r="DR7" s="190"/>
      <c r="DS7" s="190"/>
      <c r="DT7" s="190"/>
      <c r="DU7" s="190"/>
      <c r="DV7" s="190"/>
      <c r="DW7" s="190"/>
      <c r="DX7" s="190"/>
      <c r="DY7" s="190"/>
      <c r="DZ7" s="190"/>
      <c r="EA7" s="190"/>
      <c r="EB7" s="190"/>
      <c r="EC7" s="190"/>
      <c r="ED7" s="190"/>
      <c r="EE7" s="190"/>
      <c r="EF7" s="190"/>
      <c r="EG7" s="190"/>
      <c r="EH7" s="190"/>
      <c r="EI7" s="190"/>
      <c r="EJ7" s="190"/>
      <c r="EK7" s="190"/>
      <c r="EL7" s="190"/>
      <c r="EM7" s="190"/>
      <c r="EN7" s="190"/>
      <c r="EO7" s="190"/>
      <c r="EP7" s="190"/>
      <c r="EQ7" s="190"/>
      <c r="ER7" s="190"/>
      <c r="ES7" s="190"/>
      <c r="ET7" s="190"/>
      <c r="EU7" s="190"/>
      <c r="EV7" s="190"/>
      <c r="EW7" s="190"/>
      <c r="EX7" s="190"/>
      <c r="EY7" s="190"/>
      <c r="EZ7" s="190"/>
      <c r="FA7" s="190"/>
      <c r="FB7" s="190"/>
      <c r="FC7" s="190"/>
      <c r="FD7" s="190"/>
      <c r="FE7" s="190"/>
      <c r="FF7" s="190"/>
      <c r="FG7" s="190"/>
      <c r="FH7" s="190"/>
      <c r="FI7" s="190"/>
      <c r="FJ7" s="190"/>
      <c r="FK7" s="190"/>
      <c r="FL7" s="190"/>
      <c r="FM7" s="190"/>
      <c r="FN7" s="190"/>
      <c r="FO7" s="190"/>
      <c r="FP7" s="190"/>
      <c r="FQ7" s="190"/>
      <c r="FR7" s="190"/>
      <c r="FS7" s="190"/>
      <c r="FT7" s="190"/>
    </row>
    <row r="8" spans="1:278" s="178" customFormat="1" ht="60.75" customHeight="1" thickTop="1" thickBot="1">
      <c r="A8" s="193" t="s">
        <v>25</v>
      </c>
      <c r="B8" s="193" t="s">
        <v>215</v>
      </c>
      <c r="C8" s="194" t="s">
        <v>157</v>
      </c>
      <c r="D8" s="185" t="s">
        <v>216</v>
      </c>
      <c r="E8" s="186" t="s">
        <v>161</v>
      </c>
      <c r="F8" s="186" t="s">
        <v>163</v>
      </c>
      <c r="G8" s="186" t="s">
        <v>165</v>
      </c>
      <c r="H8" s="187" t="s">
        <v>538</v>
      </c>
      <c r="I8" s="187" t="s">
        <v>502</v>
      </c>
      <c r="J8" s="187" t="s">
        <v>539</v>
      </c>
      <c r="K8" s="187" t="s">
        <v>538</v>
      </c>
      <c r="L8" s="187" t="s">
        <v>540</v>
      </c>
      <c r="M8" s="187" t="s">
        <v>539</v>
      </c>
      <c r="N8" s="538"/>
      <c r="O8" s="531"/>
      <c r="P8" s="188" t="s">
        <v>541</v>
      </c>
      <c r="Q8" s="188" t="s">
        <v>542</v>
      </c>
      <c r="R8" s="188" t="s">
        <v>543</v>
      </c>
      <c r="S8" s="188" t="s">
        <v>544</v>
      </c>
      <c r="T8" s="539"/>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c r="AX8" s="191"/>
      <c r="AY8" s="191"/>
      <c r="AZ8" s="191"/>
      <c r="BA8" s="191"/>
      <c r="BB8" s="191"/>
      <c r="BC8" s="191"/>
      <c r="BD8" s="191"/>
      <c r="BE8" s="191"/>
      <c r="BF8" s="191"/>
      <c r="BG8" s="191"/>
      <c r="BH8" s="191"/>
      <c r="BI8" s="191"/>
      <c r="BJ8" s="191"/>
      <c r="BK8" s="191"/>
      <c r="BL8" s="191"/>
      <c r="BM8" s="191"/>
      <c r="BN8" s="191"/>
      <c r="BO8" s="191"/>
      <c r="BP8" s="191"/>
      <c r="BQ8" s="191"/>
      <c r="BR8" s="191"/>
      <c r="BS8" s="191"/>
      <c r="BT8" s="191"/>
      <c r="BU8" s="191"/>
      <c r="BV8" s="191"/>
      <c r="BW8" s="191"/>
      <c r="BX8" s="191"/>
      <c r="BY8" s="191"/>
      <c r="BZ8" s="191"/>
      <c r="CA8" s="191"/>
      <c r="CB8" s="191"/>
      <c r="CC8" s="191"/>
      <c r="CD8" s="191"/>
      <c r="CE8" s="191"/>
      <c r="CF8" s="191"/>
      <c r="CG8" s="191"/>
      <c r="CH8" s="191"/>
      <c r="CI8" s="191"/>
      <c r="CJ8" s="191"/>
      <c r="CK8" s="191"/>
      <c r="CL8" s="191"/>
      <c r="CM8" s="191"/>
      <c r="CN8" s="191"/>
      <c r="CO8" s="191"/>
      <c r="CP8" s="191"/>
      <c r="CQ8" s="191"/>
      <c r="CR8" s="191"/>
      <c r="CS8" s="191"/>
      <c r="CT8" s="191"/>
      <c r="CU8" s="191"/>
      <c r="CV8" s="191"/>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1"/>
      <c r="EA8" s="191"/>
      <c r="EB8" s="191"/>
      <c r="EC8" s="191"/>
      <c r="ED8" s="191"/>
      <c r="EE8" s="191"/>
      <c r="EF8" s="191"/>
      <c r="EG8" s="191"/>
      <c r="EH8" s="191"/>
      <c r="EI8" s="191"/>
      <c r="EJ8" s="191"/>
      <c r="EK8" s="191"/>
      <c r="EL8" s="191"/>
      <c r="EM8" s="191"/>
      <c r="EN8" s="191"/>
      <c r="EO8" s="191"/>
      <c r="EP8" s="191"/>
      <c r="EQ8" s="191"/>
      <c r="ER8" s="191"/>
      <c r="ES8" s="191"/>
      <c r="ET8" s="191"/>
      <c r="EU8" s="191"/>
      <c r="EV8" s="191"/>
      <c r="EW8" s="191"/>
      <c r="EX8" s="191"/>
      <c r="EY8" s="191"/>
      <c r="EZ8" s="191"/>
      <c r="FA8" s="191"/>
      <c r="FB8" s="191"/>
      <c r="FC8" s="191"/>
      <c r="FD8" s="191"/>
      <c r="FE8" s="191"/>
      <c r="FF8" s="191"/>
      <c r="FG8" s="191"/>
      <c r="FH8" s="191"/>
      <c r="FI8" s="191"/>
      <c r="FJ8" s="191"/>
      <c r="FK8" s="191"/>
      <c r="FL8" s="191"/>
      <c r="FM8" s="191"/>
      <c r="FN8" s="191"/>
      <c r="FO8" s="191"/>
      <c r="FP8" s="191"/>
      <c r="FQ8" s="191"/>
      <c r="FR8" s="191"/>
      <c r="FS8" s="191"/>
      <c r="FT8" s="191"/>
    </row>
    <row r="9" spans="1:278" s="179" customFormat="1" ht="10.5" customHeight="1" thickTop="1" thickBot="1">
      <c r="A9" s="524"/>
      <c r="B9" s="525"/>
      <c r="C9" s="525"/>
      <c r="D9" s="525"/>
      <c r="E9" s="525"/>
      <c r="F9" s="525"/>
      <c r="G9" s="525"/>
      <c r="H9" s="525"/>
      <c r="I9" s="525"/>
      <c r="J9" s="525"/>
      <c r="K9" s="525"/>
      <c r="L9" s="525"/>
      <c r="M9" s="525"/>
      <c r="N9" s="525"/>
      <c r="T9" s="189"/>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c r="AX9" s="192"/>
      <c r="AY9" s="192"/>
      <c r="AZ9" s="192"/>
      <c r="BA9" s="192"/>
      <c r="BB9" s="192"/>
      <c r="BC9" s="192"/>
      <c r="BD9" s="192"/>
      <c r="BE9" s="192"/>
      <c r="BF9" s="192"/>
      <c r="BG9" s="192"/>
      <c r="BH9" s="192"/>
      <c r="BI9" s="192"/>
      <c r="BJ9" s="192"/>
      <c r="BK9" s="192"/>
      <c r="BL9" s="192"/>
      <c r="BM9" s="192"/>
      <c r="BN9" s="192"/>
      <c r="BO9" s="192"/>
      <c r="BP9" s="192"/>
      <c r="BQ9" s="192"/>
      <c r="BR9" s="192"/>
      <c r="BS9" s="192"/>
      <c r="BT9" s="192"/>
      <c r="BU9" s="192"/>
      <c r="BV9" s="192"/>
      <c r="BW9" s="192"/>
      <c r="BX9" s="192"/>
      <c r="BY9" s="192"/>
      <c r="BZ9" s="192"/>
      <c r="CA9" s="192"/>
      <c r="CB9" s="192"/>
      <c r="CC9" s="192"/>
      <c r="CD9" s="192"/>
      <c r="CE9" s="192"/>
      <c r="CF9" s="192"/>
      <c r="CG9" s="192"/>
      <c r="CH9" s="192"/>
      <c r="CI9" s="192"/>
      <c r="CJ9" s="192"/>
      <c r="CK9" s="192"/>
      <c r="CL9" s="192"/>
      <c r="CM9" s="192"/>
      <c r="CN9" s="192"/>
      <c r="CO9" s="192"/>
      <c r="CP9" s="192"/>
      <c r="CQ9" s="192"/>
      <c r="CR9" s="192"/>
      <c r="CS9" s="192"/>
      <c r="CT9" s="192"/>
      <c r="CU9" s="192"/>
      <c r="CV9" s="192"/>
      <c r="CW9" s="192"/>
      <c r="CX9" s="192"/>
      <c r="CY9" s="192"/>
      <c r="CZ9" s="192"/>
      <c r="DA9" s="192"/>
      <c r="DB9" s="192"/>
      <c r="DC9" s="192"/>
      <c r="DD9" s="192"/>
      <c r="DE9" s="192"/>
      <c r="DF9" s="192"/>
      <c r="DG9" s="192"/>
      <c r="DH9" s="192"/>
      <c r="DI9" s="192"/>
      <c r="DJ9" s="192"/>
      <c r="DK9" s="192"/>
      <c r="DL9" s="192"/>
      <c r="DM9" s="192"/>
      <c r="DN9" s="192"/>
      <c r="DO9" s="192"/>
      <c r="DP9" s="192"/>
      <c r="DQ9" s="192"/>
      <c r="DR9" s="192"/>
      <c r="DS9" s="192"/>
      <c r="DT9" s="192"/>
      <c r="DU9" s="192"/>
      <c r="DV9" s="192"/>
      <c r="DW9" s="192"/>
      <c r="DX9" s="192"/>
      <c r="DY9" s="192"/>
      <c r="DZ9" s="192"/>
      <c r="EA9" s="192"/>
      <c r="EB9" s="192"/>
      <c r="EC9" s="192"/>
      <c r="ED9" s="192"/>
      <c r="EE9" s="192"/>
      <c r="EF9" s="192"/>
      <c r="EG9" s="192"/>
      <c r="EH9" s="192"/>
      <c r="EI9" s="192"/>
      <c r="EJ9" s="192"/>
      <c r="EK9" s="192"/>
      <c r="EL9" s="192"/>
      <c r="EM9" s="192"/>
      <c r="EN9" s="192"/>
      <c r="EO9" s="192"/>
      <c r="EP9" s="192"/>
      <c r="EQ9" s="192"/>
      <c r="ER9" s="192"/>
      <c r="ES9" s="192"/>
      <c r="ET9" s="192"/>
      <c r="EU9" s="192"/>
      <c r="EV9" s="192"/>
      <c r="EW9" s="192"/>
      <c r="EX9" s="192"/>
      <c r="EY9" s="192"/>
      <c r="EZ9" s="192"/>
      <c r="FA9" s="192"/>
      <c r="FB9" s="192"/>
      <c r="FC9" s="192"/>
      <c r="FD9" s="192"/>
      <c r="FE9" s="192"/>
      <c r="FF9" s="192"/>
      <c r="FG9" s="192"/>
      <c r="FH9" s="192"/>
      <c r="FI9" s="192"/>
      <c r="FJ9" s="192"/>
      <c r="FK9" s="192"/>
      <c r="FL9" s="192"/>
      <c r="FM9" s="192"/>
      <c r="FN9" s="192"/>
      <c r="FO9" s="192"/>
      <c r="FP9" s="192"/>
      <c r="FQ9" s="192"/>
      <c r="FR9" s="192"/>
      <c r="FS9" s="192"/>
      <c r="FT9" s="192"/>
    </row>
    <row r="10" spans="1:278" s="180" customFormat="1" ht="15" customHeight="1">
      <c r="A10" s="482">
        <f>'Mapa Final'!A10</f>
        <v>1</v>
      </c>
      <c r="B10" s="485" t="str">
        <f>'Mapa Final'!B10</f>
        <v>Tardanza</v>
      </c>
      <c r="C10" s="493" t="str">
        <f>'Mapa Final'!C10</f>
        <v>Reputacional</v>
      </c>
      <c r="D10" s="493" t="str">
        <f>'Mapa Final'!D10</f>
        <v>1. Demora en el Proceso de Contratación para la selección del operador que apoye la ejecucion de las actividades.</v>
      </c>
      <c r="E10" s="496" t="str">
        <f>'Mapa Final'!E10</f>
        <v xml:space="preserve">Demora en el proceso de aprobación del Plan Operativo Anual de Inversiones y Plan de Formación.
</v>
      </c>
      <c r="F10" s="496" t="str">
        <f>'Mapa Final'!F10</f>
        <v>La probabilidad de la perdida reputacional por la demora  en el proceso de aprobación del Plan Operativo Anual de Inversiones y Plan de Formación.</v>
      </c>
      <c r="G10" s="496" t="str">
        <f>'Mapa Final'!G10</f>
        <v>Ejecución y Administración de Procesos</v>
      </c>
      <c r="H10" s="499" t="str">
        <f>'Mapa Final'!I10</f>
        <v>Baja</v>
      </c>
      <c r="I10" s="502" t="str">
        <f>'Mapa Final'!L10</f>
        <v>Menor</v>
      </c>
      <c r="J10" s="508" t="str">
        <f>'Mapa Final'!N10</f>
        <v>Moderado</v>
      </c>
      <c r="K10" s="511" t="str">
        <f>'Mapa Final'!AA10</f>
        <v>Baja</v>
      </c>
      <c r="L10" s="511" t="str">
        <f>'Mapa Final'!AE10</f>
        <v>Menor</v>
      </c>
      <c r="M10" s="505" t="str">
        <f>'Mapa Final'!AG10</f>
        <v>Moderado</v>
      </c>
      <c r="N10" s="511" t="str">
        <f>'Mapa Final'!AH10</f>
        <v>Aceptar</v>
      </c>
      <c r="O10" s="521" t="s">
        <v>554</v>
      </c>
      <c r="P10" s="487" t="s">
        <v>551</v>
      </c>
      <c r="Q10" s="487"/>
      <c r="R10" s="514">
        <v>45017</v>
      </c>
      <c r="S10" s="514">
        <v>45107</v>
      </c>
      <c r="T10" s="521" t="s">
        <v>561</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80" customFormat="1" ht="13.5" customHeight="1">
      <c r="A11" s="483"/>
      <c r="B11" s="540"/>
      <c r="C11" s="494"/>
      <c r="D11" s="494"/>
      <c r="E11" s="497"/>
      <c r="F11" s="497"/>
      <c r="G11" s="497"/>
      <c r="H11" s="500"/>
      <c r="I11" s="503"/>
      <c r="J11" s="509"/>
      <c r="K11" s="512"/>
      <c r="L11" s="512"/>
      <c r="M11" s="506"/>
      <c r="N11" s="512"/>
      <c r="O11" s="522"/>
      <c r="P11" s="488"/>
      <c r="Q11" s="488"/>
      <c r="R11" s="488"/>
      <c r="S11" s="488"/>
      <c r="T11" s="522"/>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80" customFormat="1" ht="13.5" customHeight="1">
      <c r="A12" s="483"/>
      <c r="B12" s="540"/>
      <c r="C12" s="494"/>
      <c r="D12" s="494"/>
      <c r="E12" s="497"/>
      <c r="F12" s="497"/>
      <c r="G12" s="497"/>
      <c r="H12" s="500"/>
      <c r="I12" s="503"/>
      <c r="J12" s="509"/>
      <c r="K12" s="512"/>
      <c r="L12" s="512"/>
      <c r="M12" s="506"/>
      <c r="N12" s="512"/>
      <c r="O12" s="522"/>
      <c r="P12" s="488"/>
      <c r="Q12" s="488"/>
      <c r="R12" s="488"/>
      <c r="S12" s="488"/>
      <c r="T12" s="522"/>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80" customFormat="1" ht="13.5" customHeight="1">
      <c r="A13" s="483"/>
      <c r="B13" s="540"/>
      <c r="C13" s="494"/>
      <c r="D13" s="494"/>
      <c r="E13" s="497"/>
      <c r="F13" s="497"/>
      <c r="G13" s="497"/>
      <c r="H13" s="500"/>
      <c r="I13" s="503"/>
      <c r="J13" s="509"/>
      <c r="K13" s="512"/>
      <c r="L13" s="512"/>
      <c r="M13" s="506"/>
      <c r="N13" s="512"/>
      <c r="O13" s="522"/>
      <c r="P13" s="488"/>
      <c r="Q13" s="488"/>
      <c r="R13" s="488"/>
      <c r="S13" s="488"/>
      <c r="T13" s="522"/>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80" customFormat="1" ht="387" customHeight="1" thickBot="1">
      <c r="A14" s="484"/>
      <c r="B14" s="541"/>
      <c r="C14" s="495"/>
      <c r="D14" s="495"/>
      <c r="E14" s="498"/>
      <c r="F14" s="498"/>
      <c r="G14" s="498"/>
      <c r="H14" s="501"/>
      <c r="I14" s="504"/>
      <c r="J14" s="510"/>
      <c r="K14" s="513"/>
      <c r="L14" s="513"/>
      <c r="M14" s="507"/>
      <c r="N14" s="513"/>
      <c r="O14" s="523"/>
      <c r="P14" s="489"/>
      <c r="Q14" s="489"/>
      <c r="R14" s="489"/>
      <c r="S14" s="489"/>
      <c r="T14" s="523"/>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80" customFormat="1" ht="15" customHeight="1">
      <c r="A15" s="482">
        <f>'Mapa Final'!A15</f>
        <v>2</v>
      </c>
      <c r="B15" s="485" t="str">
        <f>'Mapa Final'!B15</f>
        <v>Incumplimiento</v>
      </c>
      <c r="C15" s="493" t="str">
        <f>'Mapa Final'!C15</f>
        <v>Incumplimiento de las metas establecidas</v>
      </c>
      <c r="D15" s="493" t="str">
        <f>'Mapa Final'!D15</f>
        <v>1. Ausentismo de los discentes a las actividades académicas presenciales de los diferentes programas de formación.
2. Deserción en las actividades de formación virtual que se programen en el marco de los diferentes programas de formación.
3. Falta de disponibilidad de los formadores debido a la negación de los permisos y/o comisiones.
4. Tardanza en la socialización de las convocatorias por parte de los Consejos Seccionales.</v>
      </c>
      <c r="E15" s="496" t="str">
        <f>'Mapa Final'!E15</f>
        <v>Retraso en el inicio de la ejecución del Plan de Formación</v>
      </c>
      <c r="F15" s="496" t="str">
        <f>'Mapa Final'!F15</f>
        <v>la probailidad del incumplimiento de las metas establecidas con ocasión al retraso en el inicio de la ejecución del Plan de Formación</v>
      </c>
      <c r="G15" s="496" t="str">
        <f>'Mapa Final'!G15</f>
        <v>Ejecución y Administración de Procesos</v>
      </c>
      <c r="H15" s="499" t="str">
        <f>'Mapa Final'!I15</f>
        <v>Media</v>
      </c>
      <c r="I15" s="502" t="str">
        <f>'Mapa Final'!L15</f>
        <v>Leve</v>
      </c>
      <c r="J15" s="508" t="str">
        <f>'Mapa Final'!N15</f>
        <v>Moderado</v>
      </c>
      <c r="K15" s="511" t="str">
        <f>'Mapa Final'!AA15</f>
        <v>Baja</v>
      </c>
      <c r="L15" s="511" t="str">
        <f>'Mapa Final'!AE15</f>
        <v>Leve</v>
      </c>
      <c r="M15" s="505" t="str">
        <f>'Mapa Final'!AG15</f>
        <v>Bajo</v>
      </c>
      <c r="N15" s="511" t="str">
        <f>'Mapa Final'!AH15</f>
        <v>Aceptar</v>
      </c>
      <c r="O15" s="521" t="s">
        <v>559</v>
      </c>
      <c r="P15" s="487" t="s">
        <v>551</v>
      </c>
      <c r="Q15" s="487"/>
      <c r="R15" s="514">
        <v>45017</v>
      </c>
      <c r="S15" s="514">
        <v>45107</v>
      </c>
      <c r="T15" s="521" t="s">
        <v>562</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80" customFormat="1" ht="13.5" customHeight="1">
      <c r="A16" s="483"/>
      <c r="B16" s="540"/>
      <c r="C16" s="494"/>
      <c r="D16" s="494"/>
      <c r="E16" s="497"/>
      <c r="F16" s="497"/>
      <c r="G16" s="497"/>
      <c r="H16" s="500"/>
      <c r="I16" s="503"/>
      <c r="J16" s="509"/>
      <c r="K16" s="512"/>
      <c r="L16" s="512"/>
      <c r="M16" s="506"/>
      <c r="N16" s="512"/>
      <c r="O16" s="522"/>
      <c r="P16" s="488"/>
      <c r="Q16" s="488"/>
      <c r="R16" s="488"/>
      <c r="S16" s="488"/>
      <c r="T16" s="542"/>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80" customFormat="1" ht="13.5" customHeight="1">
      <c r="A17" s="483"/>
      <c r="B17" s="540"/>
      <c r="C17" s="494"/>
      <c r="D17" s="494"/>
      <c r="E17" s="497"/>
      <c r="F17" s="497"/>
      <c r="G17" s="497"/>
      <c r="H17" s="500"/>
      <c r="I17" s="503"/>
      <c r="J17" s="509"/>
      <c r="K17" s="512"/>
      <c r="L17" s="512"/>
      <c r="M17" s="506"/>
      <c r="N17" s="512"/>
      <c r="O17" s="522"/>
      <c r="P17" s="488"/>
      <c r="Q17" s="488"/>
      <c r="R17" s="488"/>
      <c r="S17" s="488"/>
      <c r="T17" s="542"/>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80" customFormat="1" ht="13.5" customHeight="1">
      <c r="A18" s="483"/>
      <c r="B18" s="540"/>
      <c r="C18" s="494"/>
      <c r="D18" s="494"/>
      <c r="E18" s="497"/>
      <c r="F18" s="497"/>
      <c r="G18" s="497"/>
      <c r="H18" s="500"/>
      <c r="I18" s="503"/>
      <c r="J18" s="509"/>
      <c r="K18" s="512"/>
      <c r="L18" s="512"/>
      <c r="M18" s="506"/>
      <c r="N18" s="512"/>
      <c r="O18" s="522"/>
      <c r="P18" s="488"/>
      <c r="Q18" s="488"/>
      <c r="R18" s="488"/>
      <c r="S18" s="488"/>
      <c r="T18" s="542"/>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80" customFormat="1" ht="296.25" customHeight="1" thickBot="1">
      <c r="A19" s="484"/>
      <c r="B19" s="541"/>
      <c r="C19" s="495"/>
      <c r="D19" s="495"/>
      <c r="E19" s="498"/>
      <c r="F19" s="498"/>
      <c r="G19" s="498"/>
      <c r="H19" s="501"/>
      <c r="I19" s="504"/>
      <c r="J19" s="510"/>
      <c r="K19" s="513"/>
      <c r="L19" s="513"/>
      <c r="M19" s="507"/>
      <c r="N19" s="513"/>
      <c r="O19" s="523"/>
      <c r="P19" s="489"/>
      <c r="Q19" s="489"/>
      <c r="R19" s="489"/>
      <c r="S19" s="489"/>
      <c r="T19" s="543"/>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ht="15" customHeight="1">
      <c r="A20" s="482">
        <f>'Mapa Final'!A20</f>
        <v>3</v>
      </c>
      <c r="B20" s="485" t="str">
        <f>'Mapa Final'!B20</f>
        <v>Demoras en la tabulación de la información</v>
      </c>
      <c r="C20" s="493" t="str">
        <f>'Mapa Final'!C20</f>
        <v>Incumplimiento de las metas establecidas</v>
      </c>
      <c r="D20" s="493" t="str">
        <f>'Mapa Final'!D20</f>
        <v>1. Los sistemas utilizados por la Escuela Judicial no cuentan con la funcionalidad que permita recolectar, consolidar y tabular las encuestas de cada una de las actividades académicas.
2. La encuesta de satisfacción es tabulada en ambientes aislados (de forma manual) que no se encuentran integrados a los sistemas utilizados por la Escuela Judicial.</v>
      </c>
      <c r="E20" s="496" t="str">
        <f>'Mapa Final'!E20</f>
        <v>No se cuenta con un sistema para la recopilación y tabulación de la informacion de las encuestas.</v>
      </c>
      <c r="F20" s="496" t="str">
        <f>'Mapa Final'!F20</f>
        <v>La probabilidad del incumpliento de las metas establecidas debido ha que no se cuenta con un sistema para la recopilación y tabulación de las encuentas.</v>
      </c>
      <c r="G20" s="496" t="str">
        <f>'Mapa Final'!G20</f>
        <v>Ejecución y Administración de Procesos</v>
      </c>
      <c r="H20" s="499" t="str">
        <f>'Mapa Final'!I20</f>
        <v>Media</v>
      </c>
      <c r="I20" s="502" t="str">
        <f>'Mapa Final'!L20</f>
        <v>Leve</v>
      </c>
      <c r="J20" s="508" t="str">
        <f>'Mapa Final'!N20</f>
        <v>Moderado</v>
      </c>
      <c r="K20" s="511" t="str">
        <f>'Mapa Final'!AA20</f>
        <v>Baja</v>
      </c>
      <c r="L20" s="511" t="str">
        <f>'Mapa Final'!AE20</f>
        <v>Leve</v>
      </c>
      <c r="M20" s="505" t="str">
        <f>'Mapa Final'!AG20</f>
        <v>Bajo</v>
      </c>
      <c r="N20" s="511" t="str">
        <f>'Mapa Final'!AH20</f>
        <v>Evitar</v>
      </c>
      <c r="O20" s="490"/>
      <c r="P20" s="487" t="s">
        <v>8</v>
      </c>
      <c r="Q20" s="490"/>
      <c r="R20" s="514">
        <v>45017</v>
      </c>
      <c r="S20" s="514">
        <v>45107</v>
      </c>
      <c r="T20" s="521" t="s">
        <v>560</v>
      </c>
      <c r="U20" s="35"/>
      <c r="V20" s="35"/>
    </row>
    <row r="21" spans="1:176">
      <c r="A21" s="483"/>
      <c r="B21" s="540"/>
      <c r="C21" s="494"/>
      <c r="D21" s="494"/>
      <c r="E21" s="497"/>
      <c r="F21" s="497"/>
      <c r="G21" s="497"/>
      <c r="H21" s="500"/>
      <c r="I21" s="503"/>
      <c r="J21" s="509"/>
      <c r="K21" s="512"/>
      <c r="L21" s="512"/>
      <c r="M21" s="506"/>
      <c r="N21" s="512"/>
      <c r="O21" s="491"/>
      <c r="P21" s="488"/>
      <c r="Q21" s="491"/>
      <c r="R21" s="488"/>
      <c r="S21" s="488"/>
      <c r="T21" s="542"/>
      <c r="U21" s="35"/>
      <c r="V21" s="35"/>
    </row>
    <row r="22" spans="1:176">
      <c r="A22" s="483"/>
      <c r="B22" s="540"/>
      <c r="C22" s="494"/>
      <c r="D22" s="494"/>
      <c r="E22" s="497"/>
      <c r="F22" s="497"/>
      <c r="G22" s="497"/>
      <c r="H22" s="500"/>
      <c r="I22" s="503"/>
      <c r="J22" s="509"/>
      <c r="K22" s="512"/>
      <c r="L22" s="512"/>
      <c r="M22" s="506"/>
      <c r="N22" s="512"/>
      <c r="O22" s="491"/>
      <c r="P22" s="488"/>
      <c r="Q22" s="491"/>
      <c r="R22" s="488"/>
      <c r="S22" s="488"/>
      <c r="T22" s="542"/>
      <c r="U22" s="35"/>
      <c r="V22" s="35"/>
    </row>
    <row r="23" spans="1:176">
      <c r="A23" s="483"/>
      <c r="B23" s="540"/>
      <c r="C23" s="494"/>
      <c r="D23" s="494"/>
      <c r="E23" s="497"/>
      <c r="F23" s="497"/>
      <c r="G23" s="497"/>
      <c r="H23" s="500"/>
      <c r="I23" s="503"/>
      <c r="J23" s="509"/>
      <c r="K23" s="512"/>
      <c r="L23" s="512"/>
      <c r="M23" s="506"/>
      <c r="N23" s="512"/>
      <c r="O23" s="491"/>
      <c r="P23" s="488"/>
      <c r="Q23" s="491"/>
      <c r="R23" s="488"/>
      <c r="S23" s="488"/>
      <c r="T23" s="542"/>
      <c r="U23" s="35"/>
      <c r="V23" s="35"/>
    </row>
    <row r="24" spans="1:176" ht="264.75" customHeight="1" thickBot="1">
      <c r="A24" s="484"/>
      <c r="B24" s="541"/>
      <c r="C24" s="495"/>
      <c r="D24" s="495"/>
      <c r="E24" s="498"/>
      <c r="F24" s="498"/>
      <c r="G24" s="498"/>
      <c r="H24" s="501"/>
      <c r="I24" s="504"/>
      <c r="J24" s="510"/>
      <c r="K24" s="513"/>
      <c r="L24" s="513"/>
      <c r="M24" s="507"/>
      <c r="N24" s="513"/>
      <c r="O24" s="492"/>
      <c r="P24" s="489"/>
      <c r="Q24" s="492"/>
      <c r="R24" s="489"/>
      <c r="S24" s="489"/>
      <c r="T24" s="543"/>
      <c r="U24" s="35"/>
      <c r="V24" s="35"/>
    </row>
    <row r="25" spans="1:176" ht="15" customHeight="1">
      <c r="A25" s="482">
        <f>'Mapa Final'!A25</f>
        <v>4</v>
      </c>
      <c r="B25" s="485" t="str">
        <f>'Mapa Final'!B25</f>
        <v>Cancelar actividades</v>
      </c>
      <c r="C25" s="493" t="str">
        <f>'Mapa Final'!C25</f>
        <v>Incumplimiento de las metas establecidas</v>
      </c>
      <c r="D25" s="493" t="str">
        <f>'Mapa Final'!D25</f>
        <v xml:space="preserve">1. Orden Público
2. Paro Gremial
3. Paro Judicial
4. Emergencia Sanitaria o Ambiental
</v>
      </c>
      <c r="E25" s="496" t="str">
        <f>'Mapa Final'!E25</f>
        <v xml:space="preserve">Situaciones imprevistas que imposibilitan las Actividades del Plan Anual de Formación de la Rama Judicial. </v>
      </c>
      <c r="F25" s="496" t="str">
        <f>'Mapa Final'!F25</f>
        <v xml:space="preserve">La probabilidad del incumplimeinto de las metas establecidas debido a las Situaciones imprevistas que imposibilitan las Actividades del Plan Anual de Formación de la Rama Judicial. </v>
      </c>
      <c r="G25" s="496" t="str">
        <f>'Mapa Final'!G25</f>
        <v>Ejecución y Administración de Procesos</v>
      </c>
      <c r="H25" s="499" t="str">
        <f>'Mapa Final'!I25</f>
        <v>Media</v>
      </c>
      <c r="I25" s="502" t="str">
        <f>'Mapa Final'!L25</f>
        <v>Leve</v>
      </c>
      <c r="J25" s="508" t="str">
        <f>'Mapa Final'!N25</f>
        <v>Moderado</v>
      </c>
      <c r="K25" s="511" t="str">
        <f>'Mapa Final'!AA25</f>
        <v>Baja</v>
      </c>
      <c r="L25" s="511" t="str">
        <f>'Mapa Final'!AE25</f>
        <v>Leve</v>
      </c>
      <c r="M25" s="505" t="str">
        <f>'Mapa Final'!AG25</f>
        <v>Bajo</v>
      </c>
      <c r="N25" s="511" t="str">
        <f>'Mapa Final'!AH25</f>
        <v>Aceptar</v>
      </c>
      <c r="O25" s="490"/>
      <c r="P25" s="487" t="s">
        <v>8</v>
      </c>
      <c r="Q25" s="490"/>
      <c r="R25" s="514">
        <v>45017</v>
      </c>
      <c r="S25" s="514">
        <v>45107</v>
      </c>
      <c r="T25" s="521" t="s">
        <v>560</v>
      </c>
    </row>
    <row r="26" spans="1:176">
      <c r="A26" s="483"/>
      <c r="B26" s="540"/>
      <c r="C26" s="494"/>
      <c r="D26" s="494"/>
      <c r="E26" s="497"/>
      <c r="F26" s="497"/>
      <c r="G26" s="497"/>
      <c r="H26" s="500"/>
      <c r="I26" s="503"/>
      <c r="J26" s="509"/>
      <c r="K26" s="512"/>
      <c r="L26" s="512"/>
      <c r="M26" s="506"/>
      <c r="N26" s="512"/>
      <c r="O26" s="491"/>
      <c r="P26" s="488"/>
      <c r="Q26" s="491"/>
      <c r="R26" s="488"/>
      <c r="S26" s="488"/>
      <c r="T26" s="542"/>
    </row>
    <row r="27" spans="1:176">
      <c r="A27" s="483"/>
      <c r="B27" s="540"/>
      <c r="C27" s="494"/>
      <c r="D27" s="494"/>
      <c r="E27" s="497"/>
      <c r="F27" s="497"/>
      <c r="G27" s="497"/>
      <c r="H27" s="500"/>
      <c r="I27" s="503"/>
      <c r="J27" s="509"/>
      <c r="K27" s="512"/>
      <c r="L27" s="512"/>
      <c r="M27" s="506"/>
      <c r="N27" s="512"/>
      <c r="O27" s="491"/>
      <c r="P27" s="488"/>
      <c r="Q27" s="491"/>
      <c r="R27" s="488"/>
      <c r="S27" s="488"/>
      <c r="T27" s="542"/>
    </row>
    <row r="28" spans="1:176">
      <c r="A28" s="483"/>
      <c r="B28" s="540"/>
      <c r="C28" s="494"/>
      <c r="D28" s="494"/>
      <c r="E28" s="497"/>
      <c r="F28" s="497"/>
      <c r="G28" s="497"/>
      <c r="H28" s="500"/>
      <c r="I28" s="503"/>
      <c r="J28" s="509"/>
      <c r="K28" s="512"/>
      <c r="L28" s="512"/>
      <c r="M28" s="506"/>
      <c r="N28" s="512"/>
      <c r="O28" s="491"/>
      <c r="P28" s="488"/>
      <c r="Q28" s="491"/>
      <c r="R28" s="488"/>
      <c r="S28" s="488"/>
      <c r="T28" s="542"/>
    </row>
    <row r="29" spans="1:176" ht="277.5" customHeight="1" thickBot="1">
      <c r="A29" s="484"/>
      <c r="B29" s="541"/>
      <c r="C29" s="495"/>
      <c r="D29" s="495"/>
      <c r="E29" s="498"/>
      <c r="F29" s="498"/>
      <c r="G29" s="498"/>
      <c r="H29" s="501"/>
      <c r="I29" s="504"/>
      <c r="J29" s="510"/>
      <c r="K29" s="513"/>
      <c r="L29" s="513"/>
      <c r="M29" s="507"/>
      <c r="N29" s="513"/>
      <c r="O29" s="492"/>
      <c r="P29" s="489"/>
      <c r="Q29" s="492"/>
      <c r="R29" s="489"/>
      <c r="S29" s="489"/>
      <c r="T29" s="543"/>
    </row>
    <row r="30" spans="1:176">
      <c r="A30" s="482">
        <f>'Mapa Final'!A30</f>
        <v>5</v>
      </c>
      <c r="B30" s="485" t="str">
        <f>'Mapa Final'!B30</f>
        <v>Riesgo de Corrupción</v>
      </c>
      <c r="C30" s="493" t="str">
        <f>'Mapa Final'!C30</f>
        <v>Reputacional(Corrupción)</v>
      </c>
      <c r="D30" s="493" t="str">
        <f>'Mapa Final'!D30</f>
        <v xml:space="preserve">
1. Indebida influencia de Terceros, ajenos a la organización, para la toma de decisiones
2. Favorecimiento indebido al servidor judicial y/o un tercero</v>
      </c>
      <c r="E30" s="496" t="str">
        <f>'Mapa Final'!E30</f>
        <v>Destinación inadecuada de los recursos asignados</v>
      </c>
      <c r="F30" s="496" t="str">
        <f>'Mapa Final'!F30</f>
        <v>La probabilidad de cualquier acto de corrupción con ocasión de la destinación inadecuada de los recursos asigandos.</v>
      </c>
      <c r="G30" s="496" t="str">
        <f>'Mapa Final'!G30</f>
        <v>Fraude Interno</v>
      </c>
      <c r="H30" s="499" t="str">
        <f>'Mapa Final'!I30</f>
        <v>Media</v>
      </c>
      <c r="I30" s="502" t="str">
        <f>'Mapa Final'!L30</f>
        <v>Mayor</v>
      </c>
      <c r="J30" s="508" t="str">
        <f>'Mapa Final'!N30</f>
        <v xml:space="preserve">Alto </v>
      </c>
      <c r="K30" s="511" t="str">
        <f>'Mapa Final'!AA30</f>
        <v>Baja</v>
      </c>
      <c r="L30" s="511" t="str">
        <f>'Mapa Final'!AE30</f>
        <v>Mayor</v>
      </c>
      <c r="M30" s="505" t="str">
        <f>'Mapa Final'!AG30</f>
        <v xml:space="preserve">Alto </v>
      </c>
      <c r="N30" s="511" t="str">
        <f>'Mapa Final'!AH30</f>
        <v>Reducir(mitigar)</v>
      </c>
      <c r="O30" s="490"/>
      <c r="P30" s="487" t="s">
        <v>8</v>
      </c>
      <c r="Q30" s="490"/>
      <c r="R30" s="514">
        <v>45017</v>
      </c>
      <c r="S30" s="514">
        <v>45107</v>
      </c>
      <c r="T30" s="521" t="s">
        <v>556</v>
      </c>
    </row>
    <row r="31" spans="1:176">
      <c r="A31" s="483"/>
      <c r="B31" s="540"/>
      <c r="C31" s="494"/>
      <c r="D31" s="494"/>
      <c r="E31" s="497"/>
      <c r="F31" s="497"/>
      <c r="G31" s="497"/>
      <c r="H31" s="500"/>
      <c r="I31" s="503"/>
      <c r="J31" s="509"/>
      <c r="K31" s="512"/>
      <c r="L31" s="512"/>
      <c r="M31" s="506"/>
      <c r="N31" s="512"/>
      <c r="O31" s="491"/>
      <c r="P31" s="488"/>
      <c r="Q31" s="491"/>
      <c r="R31" s="488"/>
      <c r="S31" s="488"/>
      <c r="T31" s="542"/>
    </row>
    <row r="32" spans="1:176">
      <c r="A32" s="483"/>
      <c r="B32" s="540"/>
      <c r="C32" s="494"/>
      <c r="D32" s="494"/>
      <c r="E32" s="497"/>
      <c r="F32" s="497"/>
      <c r="G32" s="497"/>
      <c r="H32" s="500"/>
      <c r="I32" s="503"/>
      <c r="J32" s="509"/>
      <c r="K32" s="512"/>
      <c r="L32" s="512"/>
      <c r="M32" s="506"/>
      <c r="N32" s="512"/>
      <c r="O32" s="491"/>
      <c r="P32" s="488"/>
      <c r="Q32" s="491"/>
      <c r="R32" s="488"/>
      <c r="S32" s="488"/>
      <c r="T32" s="542"/>
    </row>
    <row r="33" spans="1:20">
      <c r="A33" s="483"/>
      <c r="B33" s="540"/>
      <c r="C33" s="494"/>
      <c r="D33" s="494"/>
      <c r="E33" s="497"/>
      <c r="F33" s="497"/>
      <c r="G33" s="497"/>
      <c r="H33" s="500"/>
      <c r="I33" s="503"/>
      <c r="J33" s="509"/>
      <c r="K33" s="512"/>
      <c r="L33" s="512"/>
      <c r="M33" s="506"/>
      <c r="N33" s="512"/>
      <c r="O33" s="491"/>
      <c r="P33" s="488"/>
      <c r="Q33" s="491"/>
      <c r="R33" s="488"/>
      <c r="S33" s="488"/>
      <c r="T33" s="542"/>
    </row>
    <row r="34" spans="1:20" ht="102.75" customHeight="1" thickBot="1">
      <c r="A34" s="484"/>
      <c r="B34" s="541"/>
      <c r="C34" s="495"/>
      <c r="D34" s="495"/>
      <c r="E34" s="498"/>
      <c r="F34" s="498"/>
      <c r="G34" s="498"/>
      <c r="H34" s="501"/>
      <c r="I34" s="504"/>
      <c r="J34" s="510"/>
      <c r="K34" s="513"/>
      <c r="L34" s="513"/>
      <c r="M34" s="507"/>
      <c r="N34" s="513"/>
      <c r="O34" s="492"/>
      <c r="P34" s="489"/>
      <c r="Q34" s="492"/>
      <c r="R34" s="489"/>
      <c r="S34" s="489"/>
      <c r="T34" s="543"/>
    </row>
    <row r="35" spans="1:20" ht="15" customHeight="1">
      <c r="A35" s="482">
        <f>'Mapa Final'!A35</f>
        <v>6</v>
      </c>
      <c r="B35" s="485" t="str">
        <f>'Mapa Final'!B35</f>
        <v>Inaplicabilidad de la normavidad ambiental vigente</v>
      </c>
      <c r="C35" s="493" t="str">
        <f>'Mapa Final'!C35</f>
        <v xml:space="preserve"> Afectación Ambiental</v>
      </c>
      <c r="D35" s="493" t="str">
        <f>'Mapa Final'!D35</f>
        <v>1.Falta de apropiación del Plan de Gestión Ambiental que aplica para la Rama Judicial Acuerdo PSAA14-10160
2.Baja participación de los  servidores judiciales en las actividades de formación en el Sistema de Gestión Ambiental
3.Uso de correos no institucionales, que no permiten la llegada de campañas ambientales enviadas por correos masivos
4.  Poco compromiso en la aplicabilidad y formación de la cultura ambiental
5. Carencia del liderazgo en el Sistema de Gestión Ambiental</v>
      </c>
      <c r="E35" s="496" t="str">
        <f>'Mapa Final'!E35</f>
        <v>Desconocimiento de los lineamientos ambientales y normatividad  ambiental vigente</v>
      </c>
      <c r="F35" s="496" t="str">
        <f>'Mapa Final'!F35</f>
        <v>Posibilidad de afectación ambiental debido al desconocimiento de las lineamientos ambientales y normatividad ambiental vigente</v>
      </c>
      <c r="G35" s="496" t="str">
        <f>'Mapa Final'!G35</f>
        <v>Eventos Ambientales Internos</v>
      </c>
      <c r="H35" s="499" t="str">
        <f>'Mapa Final'!I35</f>
        <v>Media</v>
      </c>
      <c r="I35" s="502" t="str">
        <f>'Mapa Final'!L35</f>
        <v>Moderado</v>
      </c>
      <c r="J35" s="508" t="str">
        <f>'Mapa Final'!N35</f>
        <v>Moderado</v>
      </c>
      <c r="K35" s="511" t="str">
        <f>'Mapa Final'!AA35</f>
        <v>Baja</v>
      </c>
      <c r="L35" s="511" t="str">
        <f>'Mapa Final'!AE35</f>
        <v>Moderado</v>
      </c>
      <c r="M35" s="505" t="str">
        <f>'Mapa Final'!AG35</f>
        <v>Moderado</v>
      </c>
      <c r="N35" s="511" t="str">
        <f>'Mapa Final'!AH35</f>
        <v>Reducir(mitigar)</v>
      </c>
      <c r="O35" s="544"/>
      <c r="P35" s="487" t="s">
        <v>8</v>
      </c>
      <c r="Q35" s="490"/>
      <c r="R35" s="514">
        <v>45017</v>
      </c>
      <c r="S35" s="514">
        <v>45107</v>
      </c>
      <c r="T35" s="521" t="s">
        <v>556</v>
      </c>
    </row>
    <row r="36" spans="1:20">
      <c r="A36" s="483"/>
      <c r="B36" s="540"/>
      <c r="C36" s="494"/>
      <c r="D36" s="494"/>
      <c r="E36" s="497"/>
      <c r="F36" s="497"/>
      <c r="G36" s="497"/>
      <c r="H36" s="500"/>
      <c r="I36" s="503"/>
      <c r="J36" s="509"/>
      <c r="K36" s="512"/>
      <c r="L36" s="512"/>
      <c r="M36" s="506"/>
      <c r="N36" s="512"/>
      <c r="O36" s="545"/>
      <c r="P36" s="488"/>
      <c r="Q36" s="491"/>
      <c r="R36" s="488"/>
      <c r="S36" s="488"/>
      <c r="T36" s="542"/>
    </row>
    <row r="37" spans="1:20">
      <c r="A37" s="483"/>
      <c r="B37" s="540"/>
      <c r="C37" s="494"/>
      <c r="D37" s="494"/>
      <c r="E37" s="497"/>
      <c r="F37" s="497"/>
      <c r="G37" s="497"/>
      <c r="H37" s="500"/>
      <c r="I37" s="503"/>
      <c r="J37" s="509"/>
      <c r="K37" s="512"/>
      <c r="L37" s="512"/>
      <c r="M37" s="506"/>
      <c r="N37" s="512"/>
      <c r="O37" s="545"/>
      <c r="P37" s="488"/>
      <c r="Q37" s="491"/>
      <c r="R37" s="488"/>
      <c r="S37" s="488"/>
      <c r="T37" s="542"/>
    </row>
    <row r="38" spans="1:20">
      <c r="A38" s="483"/>
      <c r="B38" s="540"/>
      <c r="C38" s="494"/>
      <c r="D38" s="494"/>
      <c r="E38" s="497"/>
      <c r="F38" s="497"/>
      <c r="G38" s="497"/>
      <c r="H38" s="500"/>
      <c r="I38" s="503"/>
      <c r="J38" s="509"/>
      <c r="K38" s="512"/>
      <c r="L38" s="512"/>
      <c r="M38" s="506"/>
      <c r="N38" s="512"/>
      <c r="O38" s="545"/>
      <c r="P38" s="488"/>
      <c r="Q38" s="491"/>
      <c r="R38" s="488"/>
      <c r="S38" s="488"/>
      <c r="T38" s="542"/>
    </row>
    <row r="39" spans="1:20" ht="193.5" customHeight="1" thickBot="1">
      <c r="A39" s="484"/>
      <c r="B39" s="541"/>
      <c r="C39" s="495"/>
      <c r="D39" s="495"/>
      <c r="E39" s="498"/>
      <c r="F39" s="498"/>
      <c r="G39" s="498"/>
      <c r="H39" s="501"/>
      <c r="I39" s="504"/>
      <c r="J39" s="510"/>
      <c r="K39" s="513"/>
      <c r="L39" s="513"/>
      <c r="M39" s="507"/>
      <c r="N39" s="513"/>
      <c r="O39" s="546"/>
      <c r="P39" s="489"/>
      <c r="Q39" s="492"/>
      <c r="R39" s="489"/>
      <c r="S39" s="489"/>
      <c r="T39" s="543"/>
    </row>
  </sheetData>
  <mergeCells count="139">
    <mergeCell ref="O7:O8"/>
    <mergeCell ref="P7:Q7"/>
    <mergeCell ref="H7:J7"/>
    <mergeCell ref="K7:M7"/>
    <mergeCell ref="N7:N8"/>
    <mergeCell ref="F10:F14"/>
    <mergeCell ref="G10:G14"/>
    <mergeCell ref="A6:C6"/>
    <mergeCell ref="D6:N6"/>
    <mergeCell ref="J10:J14"/>
    <mergeCell ref="K10:K14"/>
    <mergeCell ref="L10:L14"/>
    <mergeCell ref="M10:M14"/>
    <mergeCell ref="N10:N14"/>
    <mergeCell ref="B10:B14"/>
    <mergeCell ref="J15:J19"/>
    <mergeCell ref="T20:T24"/>
    <mergeCell ref="N20:N24"/>
    <mergeCell ref="A20:A24"/>
    <mergeCell ref="C20:C24"/>
    <mergeCell ref="A15:A19"/>
    <mergeCell ref="C15:C19"/>
    <mergeCell ref="D15:D19"/>
    <mergeCell ref="E15:E19"/>
    <mergeCell ref="H15:H19"/>
    <mergeCell ref="I15:I19"/>
    <mergeCell ref="F15:F19"/>
    <mergeCell ref="G15:G19"/>
    <mergeCell ref="T15:T19"/>
    <mergeCell ref="O15:O19"/>
    <mergeCell ref="P15:P19"/>
    <mergeCell ref="Q15:Q19"/>
    <mergeCell ref="R15:R19"/>
    <mergeCell ref="S15:S19"/>
    <mergeCell ref="K15:K19"/>
    <mergeCell ref="L15:L19"/>
    <mergeCell ref="M15:M19"/>
    <mergeCell ref="N15:N19"/>
    <mergeCell ref="B15:B19"/>
    <mergeCell ref="T10:T14"/>
    <mergeCell ref="A7:F7"/>
    <mergeCell ref="A1:C2"/>
    <mergeCell ref="A4:C4"/>
    <mergeCell ref="D4:N4"/>
    <mergeCell ref="O4:Q4"/>
    <mergeCell ref="A5:C5"/>
    <mergeCell ref="D5:N5"/>
    <mergeCell ref="O10:O14"/>
    <mergeCell ref="P10:P14"/>
    <mergeCell ref="Q10:Q14"/>
    <mergeCell ref="R10:R14"/>
    <mergeCell ref="S10:S14"/>
    <mergeCell ref="I10:I14"/>
    <mergeCell ref="R1:T3"/>
    <mergeCell ref="D1:Q3"/>
    <mergeCell ref="R7:S7"/>
    <mergeCell ref="T7:T8"/>
    <mergeCell ref="A9:N9"/>
    <mergeCell ref="A10:A14"/>
    <mergeCell ref="C10:C14"/>
    <mergeCell ref="D10:D14"/>
    <mergeCell ref="E10:E14"/>
    <mergeCell ref="H10:H14"/>
    <mergeCell ref="O20:O24"/>
    <mergeCell ref="P20:P24"/>
    <mergeCell ref="Q20:Q24"/>
    <mergeCell ref="R20:R24"/>
    <mergeCell ref="S20:S24"/>
    <mergeCell ref="D20:D24"/>
    <mergeCell ref="E20:E24"/>
    <mergeCell ref="F20:F24"/>
    <mergeCell ref="G20:G24"/>
    <mergeCell ref="H20:H24"/>
    <mergeCell ref="I20:I24"/>
    <mergeCell ref="J20:J24"/>
    <mergeCell ref="K20:K24"/>
    <mergeCell ref="L20:L24"/>
    <mergeCell ref="M20:M24"/>
    <mergeCell ref="T25:T29"/>
    <mergeCell ref="A30:A34"/>
    <mergeCell ref="C30:C34"/>
    <mergeCell ref="D30:D34"/>
    <mergeCell ref="E30:E34"/>
    <mergeCell ref="F30:F34"/>
    <mergeCell ref="G30:G34"/>
    <mergeCell ref="H30:H34"/>
    <mergeCell ref="I30:I34"/>
    <mergeCell ref="J30:J34"/>
    <mergeCell ref="N25:N29"/>
    <mergeCell ref="O25:O29"/>
    <mergeCell ref="P25:P29"/>
    <mergeCell ref="Q25:Q29"/>
    <mergeCell ref="R25:R29"/>
    <mergeCell ref="S25:S29"/>
    <mergeCell ref="H25:H29"/>
    <mergeCell ref="I25:I29"/>
    <mergeCell ref="J25:J29"/>
    <mergeCell ref="K25:K29"/>
    <mergeCell ref="L25:L29"/>
    <mergeCell ref="M25:M29"/>
    <mergeCell ref="A25:A29"/>
    <mergeCell ref="C25:C29"/>
    <mergeCell ref="Q30:Q34"/>
    <mergeCell ref="R30:R34"/>
    <mergeCell ref="S30:S34"/>
    <mergeCell ref="T30:T34"/>
    <mergeCell ref="A35:A39"/>
    <mergeCell ref="C35:C39"/>
    <mergeCell ref="D35:D39"/>
    <mergeCell ref="E35:E39"/>
    <mergeCell ref="F35:F39"/>
    <mergeCell ref="G35:G39"/>
    <mergeCell ref="K30:K34"/>
    <mergeCell ref="L30:L34"/>
    <mergeCell ref="M30:M34"/>
    <mergeCell ref="N30:N34"/>
    <mergeCell ref="O30:O34"/>
    <mergeCell ref="P30:P34"/>
    <mergeCell ref="T35:T39"/>
    <mergeCell ref="N35:N39"/>
    <mergeCell ref="O35:O39"/>
    <mergeCell ref="P35:P39"/>
    <mergeCell ref="Q35:Q39"/>
    <mergeCell ref="R35:R39"/>
    <mergeCell ref="S35:S39"/>
    <mergeCell ref="H35:H39"/>
    <mergeCell ref="L35:L39"/>
    <mergeCell ref="M35:M39"/>
    <mergeCell ref="B20:B24"/>
    <mergeCell ref="B25:B29"/>
    <mergeCell ref="B30:B34"/>
    <mergeCell ref="B35:B39"/>
    <mergeCell ref="I35:I39"/>
    <mergeCell ref="J35:J39"/>
    <mergeCell ref="K35:K39"/>
    <mergeCell ref="D25:D29"/>
    <mergeCell ref="E25:E29"/>
    <mergeCell ref="F25:F29"/>
    <mergeCell ref="G25:G29"/>
  </mergeCells>
  <conditionalFormatting sqref="D8:G8 H7 A7:B7 H40:J1048576">
    <cfRule type="containsText" dxfId="1545" priority="715" operator="containsText" text="3- Moderado">
      <formula>NOT(ISERROR(SEARCH("3- Moderado",A7)))</formula>
    </cfRule>
    <cfRule type="containsText" dxfId="1544" priority="716" operator="containsText" text="6- Moderado">
      <formula>NOT(ISERROR(SEARCH("6- Moderado",A7)))</formula>
    </cfRule>
    <cfRule type="containsText" dxfId="1543" priority="717" operator="containsText" text="4- Moderado">
      <formula>NOT(ISERROR(SEARCH("4- Moderado",A7)))</formula>
    </cfRule>
    <cfRule type="containsText" dxfId="1542" priority="718" operator="containsText" text="3- Bajo">
      <formula>NOT(ISERROR(SEARCH("3- Bajo",A7)))</formula>
    </cfRule>
    <cfRule type="containsText" dxfId="1541" priority="719" operator="containsText" text="4- Bajo">
      <formula>NOT(ISERROR(SEARCH("4- Bajo",A7)))</formula>
    </cfRule>
    <cfRule type="containsText" dxfId="1540" priority="720" operator="containsText" text="1- Bajo">
      <formula>NOT(ISERROR(SEARCH("1- Bajo",A7)))</formula>
    </cfRule>
  </conditionalFormatting>
  <conditionalFormatting sqref="H8:J8">
    <cfRule type="containsText" dxfId="1539" priority="708" operator="containsText" text="3- Moderado">
      <formula>NOT(ISERROR(SEARCH("3- Moderado",H8)))</formula>
    </cfRule>
    <cfRule type="containsText" dxfId="1538" priority="709" operator="containsText" text="6- Moderado">
      <formula>NOT(ISERROR(SEARCH("6- Moderado",H8)))</formula>
    </cfRule>
    <cfRule type="containsText" dxfId="1537" priority="710" operator="containsText" text="4- Moderado">
      <formula>NOT(ISERROR(SEARCH("4- Moderado",H8)))</formula>
    </cfRule>
    <cfRule type="containsText" dxfId="1536" priority="711" operator="containsText" text="3- Bajo">
      <formula>NOT(ISERROR(SEARCH("3- Bajo",H8)))</formula>
    </cfRule>
    <cfRule type="containsText" dxfId="1535" priority="712" operator="containsText" text="4- Bajo">
      <formula>NOT(ISERROR(SEARCH("4- Bajo",H8)))</formula>
    </cfRule>
    <cfRule type="containsText" dxfId="1534" priority="714" operator="containsText" text="1- Bajo">
      <formula>NOT(ISERROR(SEARCH("1- Bajo",H8)))</formula>
    </cfRule>
  </conditionalFormatting>
  <conditionalFormatting sqref="J8 J40:J1048576">
    <cfRule type="containsText" dxfId="1533" priority="697" operator="containsText" text="25- Extremo">
      <formula>NOT(ISERROR(SEARCH("25- Extremo",J8)))</formula>
    </cfRule>
    <cfRule type="containsText" dxfId="1532" priority="698" operator="containsText" text="20- Extremo">
      <formula>NOT(ISERROR(SEARCH("20- Extremo",J8)))</formula>
    </cfRule>
    <cfRule type="containsText" dxfId="1531" priority="699" operator="containsText" text="15- Extremo">
      <formula>NOT(ISERROR(SEARCH("15- Extremo",J8)))</formula>
    </cfRule>
    <cfRule type="containsText" dxfId="1530" priority="700" operator="containsText" text="10- Extremo">
      <formula>NOT(ISERROR(SEARCH("10- Extremo",J8)))</formula>
    </cfRule>
    <cfRule type="containsText" dxfId="1529" priority="701" operator="containsText" text="5- Extremo">
      <formula>NOT(ISERROR(SEARCH("5- Extremo",J8)))</formula>
    </cfRule>
    <cfRule type="containsText" dxfId="1528" priority="702" operator="containsText" text="12- Alto">
      <formula>NOT(ISERROR(SEARCH("12- Alto",J8)))</formula>
    </cfRule>
    <cfRule type="containsText" dxfId="1527" priority="703" operator="containsText" text="10- Alto">
      <formula>NOT(ISERROR(SEARCH("10- Alto",J8)))</formula>
    </cfRule>
    <cfRule type="containsText" dxfId="1526" priority="704" operator="containsText" text="9- Alto">
      <formula>NOT(ISERROR(SEARCH("9- Alto",J8)))</formula>
    </cfRule>
    <cfRule type="containsText" dxfId="1525" priority="705" operator="containsText" text="8- Alto">
      <formula>NOT(ISERROR(SEARCH("8- Alto",J8)))</formula>
    </cfRule>
    <cfRule type="containsText" dxfId="1524" priority="706" operator="containsText" text="5- Alto">
      <formula>NOT(ISERROR(SEARCH("5- Alto",J8)))</formula>
    </cfRule>
    <cfRule type="containsText" dxfId="1523" priority="707" operator="containsText" text="4- Alto">
      <formula>NOT(ISERROR(SEARCH("4- Alto",J8)))</formula>
    </cfRule>
    <cfRule type="containsText" dxfId="1522" priority="713" operator="containsText" text="2- Bajo">
      <formula>NOT(ISERROR(SEARCH("2- Bajo",J8)))</formula>
    </cfRule>
  </conditionalFormatting>
  <conditionalFormatting sqref="K10:L10 K15:L15 K20:L20">
    <cfRule type="containsText" dxfId="1521" priority="691" operator="containsText" text="3- Moderado">
      <formula>NOT(ISERROR(SEARCH("3- Moderado",K10)))</formula>
    </cfRule>
    <cfRule type="containsText" dxfId="1520" priority="692" operator="containsText" text="6- Moderado">
      <formula>NOT(ISERROR(SEARCH("6- Moderado",K10)))</formula>
    </cfRule>
    <cfRule type="containsText" dxfId="1519" priority="693" operator="containsText" text="4- Moderado">
      <formula>NOT(ISERROR(SEARCH("4- Moderado",K10)))</formula>
    </cfRule>
    <cfRule type="containsText" dxfId="1518" priority="694" operator="containsText" text="3- Bajo">
      <formula>NOT(ISERROR(SEARCH("3- Bajo",K10)))</formula>
    </cfRule>
    <cfRule type="containsText" dxfId="1517" priority="695" operator="containsText" text="4- Bajo">
      <formula>NOT(ISERROR(SEARCH("4- Bajo",K10)))</formula>
    </cfRule>
    <cfRule type="containsText" dxfId="1516" priority="696" operator="containsText" text="1- Bajo">
      <formula>NOT(ISERROR(SEARCH("1- Bajo",K10)))</formula>
    </cfRule>
  </conditionalFormatting>
  <conditionalFormatting sqref="H10:I10 H15:I15 H20:I20">
    <cfRule type="containsText" dxfId="1515" priority="685" operator="containsText" text="3- Moderado">
      <formula>NOT(ISERROR(SEARCH("3- Moderado",H10)))</formula>
    </cfRule>
    <cfRule type="containsText" dxfId="1514" priority="686" operator="containsText" text="6- Moderado">
      <formula>NOT(ISERROR(SEARCH("6- Moderado",H10)))</formula>
    </cfRule>
    <cfRule type="containsText" dxfId="1513" priority="687" operator="containsText" text="4- Moderado">
      <formula>NOT(ISERROR(SEARCH("4- Moderado",H10)))</formula>
    </cfRule>
    <cfRule type="containsText" dxfId="1512" priority="688" operator="containsText" text="3- Bajo">
      <formula>NOT(ISERROR(SEARCH("3- Bajo",H10)))</formula>
    </cfRule>
    <cfRule type="containsText" dxfId="1511" priority="689" operator="containsText" text="4- Bajo">
      <formula>NOT(ISERROR(SEARCH("4- Bajo",H10)))</formula>
    </cfRule>
    <cfRule type="containsText" dxfId="1510" priority="690" operator="containsText" text="1- Bajo">
      <formula>NOT(ISERROR(SEARCH("1- Bajo",H10)))</formula>
    </cfRule>
  </conditionalFormatting>
  <conditionalFormatting sqref="A10:E10 E15 A15:B15 B20 B25 B30 B35">
    <cfRule type="containsText" dxfId="1509" priority="679" operator="containsText" text="3- Moderado">
      <formula>NOT(ISERROR(SEARCH("3- Moderado",A10)))</formula>
    </cfRule>
    <cfRule type="containsText" dxfId="1508" priority="680" operator="containsText" text="6- Moderado">
      <formula>NOT(ISERROR(SEARCH("6- Moderado",A10)))</formula>
    </cfRule>
    <cfRule type="containsText" dxfId="1507" priority="681" operator="containsText" text="4- Moderado">
      <formula>NOT(ISERROR(SEARCH("4- Moderado",A10)))</formula>
    </cfRule>
    <cfRule type="containsText" dxfId="1506" priority="682" operator="containsText" text="3- Bajo">
      <formula>NOT(ISERROR(SEARCH("3- Bajo",A10)))</formula>
    </cfRule>
    <cfRule type="containsText" dxfId="1505" priority="683" operator="containsText" text="4- Bajo">
      <formula>NOT(ISERROR(SEARCH("4- Bajo",A10)))</formula>
    </cfRule>
    <cfRule type="containsText" dxfId="1504" priority="684" operator="containsText" text="1- Bajo">
      <formula>NOT(ISERROR(SEARCH("1- Bajo",A10)))</formula>
    </cfRule>
  </conditionalFormatting>
  <conditionalFormatting sqref="F10:G10 F15:G15">
    <cfRule type="containsText" dxfId="1503" priority="673" operator="containsText" text="3- Moderado">
      <formula>NOT(ISERROR(SEARCH("3- Moderado",F10)))</formula>
    </cfRule>
    <cfRule type="containsText" dxfId="1502" priority="674" operator="containsText" text="6- Moderado">
      <formula>NOT(ISERROR(SEARCH("6- Moderado",F10)))</formula>
    </cfRule>
    <cfRule type="containsText" dxfId="1501" priority="675" operator="containsText" text="4- Moderado">
      <formula>NOT(ISERROR(SEARCH("4- Moderado",F10)))</formula>
    </cfRule>
    <cfRule type="containsText" dxfId="1500" priority="676" operator="containsText" text="3- Bajo">
      <formula>NOT(ISERROR(SEARCH("3- Bajo",F10)))</formula>
    </cfRule>
    <cfRule type="containsText" dxfId="1499" priority="677" operator="containsText" text="4- Bajo">
      <formula>NOT(ISERROR(SEARCH("4- Bajo",F10)))</formula>
    </cfRule>
    <cfRule type="containsText" dxfId="1498" priority="678" operator="containsText" text="1- Bajo">
      <formula>NOT(ISERROR(SEARCH("1- Bajo",F10)))</formula>
    </cfRule>
  </conditionalFormatting>
  <conditionalFormatting sqref="K8">
    <cfRule type="containsText" dxfId="1497" priority="667" operator="containsText" text="3- Moderado">
      <formula>NOT(ISERROR(SEARCH("3- Moderado",K8)))</formula>
    </cfRule>
    <cfRule type="containsText" dxfId="1496" priority="668" operator="containsText" text="6- Moderado">
      <formula>NOT(ISERROR(SEARCH("6- Moderado",K8)))</formula>
    </cfRule>
    <cfRule type="containsText" dxfId="1495" priority="669" operator="containsText" text="4- Moderado">
      <formula>NOT(ISERROR(SEARCH("4- Moderado",K8)))</formula>
    </cfRule>
    <cfRule type="containsText" dxfId="1494" priority="670" operator="containsText" text="3- Bajo">
      <formula>NOT(ISERROR(SEARCH("3- Bajo",K8)))</formula>
    </cfRule>
    <cfRule type="containsText" dxfId="1493" priority="671" operator="containsText" text="4- Bajo">
      <formula>NOT(ISERROR(SEARCH("4- Bajo",K8)))</formula>
    </cfRule>
    <cfRule type="containsText" dxfId="1492" priority="672" operator="containsText" text="1- Bajo">
      <formula>NOT(ISERROR(SEARCH("1- Bajo",K8)))</formula>
    </cfRule>
  </conditionalFormatting>
  <conditionalFormatting sqref="L8">
    <cfRule type="containsText" dxfId="1491" priority="661" operator="containsText" text="3- Moderado">
      <formula>NOT(ISERROR(SEARCH("3- Moderado",L8)))</formula>
    </cfRule>
    <cfRule type="containsText" dxfId="1490" priority="662" operator="containsText" text="6- Moderado">
      <formula>NOT(ISERROR(SEARCH("6- Moderado",L8)))</formula>
    </cfRule>
    <cfRule type="containsText" dxfId="1489" priority="663" operator="containsText" text="4- Moderado">
      <formula>NOT(ISERROR(SEARCH("4- Moderado",L8)))</formula>
    </cfRule>
    <cfRule type="containsText" dxfId="1488" priority="664" operator="containsText" text="3- Bajo">
      <formula>NOT(ISERROR(SEARCH("3- Bajo",L8)))</formula>
    </cfRule>
    <cfRule type="containsText" dxfId="1487" priority="665" operator="containsText" text="4- Bajo">
      <formula>NOT(ISERROR(SEARCH("4- Bajo",L8)))</formula>
    </cfRule>
    <cfRule type="containsText" dxfId="1486" priority="666" operator="containsText" text="1- Bajo">
      <formula>NOT(ISERROR(SEARCH("1- Bajo",L8)))</formula>
    </cfRule>
  </conditionalFormatting>
  <conditionalFormatting sqref="M8">
    <cfRule type="containsText" dxfId="1485" priority="655" operator="containsText" text="3- Moderado">
      <formula>NOT(ISERROR(SEARCH("3- Moderado",M8)))</formula>
    </cfRule>
    <cfRule type="containsText" dxfId="1484" priority="656" operator="containsText" text="6- Moderado">
      <formula>NOT(ISERROR(SEARCH("6- Moderado",M8)))</formula>
    </cfRule>
    <cfRule type="containsText" dxfId="1483" priority="657" operator="containsText" text="4- Moderado">
      <formula>NOT(ISERROR(SEARCH("4- Moderado",M8)))</formula>
    </cfRule>
    <cfRule type="containsText" dxfId="1482" priority="658" operator="containsText" text="3- Bajo">
      <formula>NOT(ISERROR(SEARCH("3- Bajo",M8)))</formula>
    </cfRule>
    <cfRule type="containsText" dxfId="1481" priority="659" operator="containsText" text="4- Bajo">
      <formula>NOT(ISERROR(SEARCH("4- Bajo",M8)))</formula>
    </cfRule>
    <cfRule type="containsText" dxfId="1480" priority="660" operator="containsText" text="1- Bajo">
      <formula>NOT(ISERROR(SEARCH("1- Bajo",M8)))</formula>
    </cfRule>
  </conditionalFormatting>
  <conditionalFormatting sqref="J10:J24">
    <cfRule type="containsText" dxfId="1479" priority="650" operator="containsText" text="Bajo">
      <formula>NOT(ISERROR(SEARCH("Bajo",J10)))</formula>
    </cfRule>
    <cfRule type="containsText" dxfId="1478" priority="651" operator="containsText" text="Moderado">
      <formula>NOT(ISERROR(SEARCH("Moderado",J10)))</formula>
    </cfRule>
    <cfRule type="containsText" dxfId="1477" priority="652" operator="containsText" text="Alto">
      <formula>NOT(ISERROR(SEARCH("Alto",J10)))</formula>
    </cfRule>
    <cfRule type="containsText" dxfId="1476" priority="653" operator="containsText" text="Extremo">
      <formula>NOT(ISERROR(SEARCH("Extremo",J10)))</formula>
    </cfRule>
    <cfRule type="colorScale" priority="654">
      <colorScale>
        <cfvo type="min"/>
        <cfvo type="max"/>
        <color rgb="FFFF7128"/>
        <color rgb="FFFFEF9C"/>
      </colorScale>
    </cfRule>
  </conditionalFormatting>
  <conditionalFormatting sqref="M10:M24">
    <cfRule type="containsText" dxfId="1475" priority="585" operator="containsText" text="Moderado">
      <formula>NOT(ISERROR(SEARCH("Moderado",M10)))</formula>
    </cfRule>
    <cfRule type="containsText" dxfId="1474" priority="645" operator="containsText" text="Bajo">
      <formula>NOT(ISERROR(SEARCH("Bajo",M10)))</formula>
    </cfRule>
    <cfRule type="containsText" dxfId="1473" priority="646" operator="containsText" text="Moderado">
      <formula>NOT(ISERROR(SEARCH("Moderado",M10)))</formula>
    </cfRule>
    <cfRule type="containsText" dxfId="1472" priority="647" operator="containsText" text="Alto">
      <formula>NOT(ISERROR(SEARCH("Alto",M10)))</formula>
    </cfRule>
    <cfRule type="containsText" dxfId="1471" priority="648" operator="containsText" text="Extremo">
      <formula>NOT(ISERROR(SEARCH("Extremo",M10)))</formula>
    </cfRule>
    <cfRule type="colorScale" priority="649">
      <colorScale>
        <cfvo type="min"/>
        <cfvo type="max"/>
        <color rgb="FFFF7128"/>
        <color rgb="FFFFEF9C"/>
      </colorScale>
    </cfRule>
  </conditionalFormatting>
  <conditionalFormatting sqref="N10 N15 N20">
    <cfRule type="containsText" dxfId="1470" priority="639" operator="containsText" text="3- Moderado">
      <formula>NOT(ISERROR(SEARCH("3- Moderado",N10)))</formula>
    </cfRule>
    <cfRule type="containsText" dxfId="1469" priority="640" operator="containsText" text="6- Moderado">
      <formula>NOT(ISERROR(SEARCH("6- Moderado",N10)))</formula>
    </cfRule>
    <cfRule type="containsText" dxfId="1468" priority="641" operator="containsText" text="4- Moderado">
      <formula>NOT(ISERROR(SEARCH("4- Moderado",N10)))</formula>
    </cfRule>
    <cfRule type="containsText" dxfId="1467" priority="642" operator="containsText" text="3- Bajo">
      <formula>NOT(ISERROR(SEARCH("3- Bajo",N10)))</formula>
    </cfRule>
    <cfRule type="containsText" dxfId="1466" priority="643" operator="containsText" text="4- Bajo">
      <formula>NOT(ISERROR(SEARCH("4- Bajo",N10)))</formula>
    </cfRule>
    <cfRule type="containsText" dxfId="1465" priority="644" operator="containsText" text="1- Bajo">
      <formula>NOT(ISERROR(SEARCH("1- Bajo",N10)))</formula>
    </cfRule>
  </conditionalFormatting>
  <conditionalFormatting sqref="H10:H24">
    <cfRule type="containsText" dxfId="1464" priority="586" operator="containsText" text="Muy Alta">
      <formula>NOT(ISERROR(SEARCH("Muy Alta",H10)))</formula>
    </cfRule>
    <cfRule type="containsText" dxfId="1463" priority="587" operator="containsText" text="Alta">
      <formula>NOT(ISERROR(SEARCH("Alta",H10)))</formula>
    </cfRule>
    <cfRule type="containsText" dxfId="1462" priority="588" operator="containsText" text="Muy Alta">
      <formula>NOT(ISERROR(SEARCH("Muy Alta",H10)))</formula>
    </cfRule>
    <cfRule type="containsText" dxfId="1461" priority="593" operator="containsText" text="Muy Baja">
      <formula>NOT(ISERROR(SEARCH("Muy Baja",H10)))</formula>
    </cfRule>
    <cfRule type="containsText" dxfId="1460" priority="594" operator="containsText" text="Baja">
      <formula>NOT(ISERROR(SEARCH("Baja",H10)))</formula>
    </cfRule>
    <cfRule type="containsText" dxfId="1459" priority="595" operator="containsText" text="Media">
      <formula>NOT(ISERROR(SEARCH("Media",H10)))</formula>
    </cfRule>
    <cfRule type="containsText" dxfId="1458" priority="596" operator="containsText" text="Alta">
      <formula>NOT(ISERROR(SEARCH("Alta",H10)))</formula>
    </cfRule>
    <cfRule type="containsText" dxfId="1457" priority="598" operator="containsText" text="Muy Alta">
      <formula>NOT(ISERROR(SEARCH("Muy Alta",H10)))</formula>
    </cfRule>
  </conditionalFormatting>
  <conditionalFormatting sqref="I10:I24">
    <cfRule type="containsText" dxfId="1456" priority="589" operator="containsText" text="Catastrófico">
      <formula>NOT(ISERROR(SEARCH("Catastrófico",I10)))</formula>
    </cfRule>
    <cfRule type="containsText" dxfId="1455" priority="590" operator="containsText" text="Mayor">
      <formula>NOT(ISERROR(SEARCH("Mayor",I10)))</formula>
    </cfRule>
    <cfRule type="containsText" dxfId="1454" priority="591" operator="containsText" text="Menor">
      <formula>NOT(ISERROR(SEARCH("Menor",I10)))</formula>
    </cfRule>
    <cfRule type="containsText" dxfId="1453" priority="592" operator="containsText" text="Leve">
      <formula>NOT(ISERROR(SEARCH("Leve",I10)))</formula>
    </cfRule>
    <cfRule type="containsText" dxfId="1452" priority="597" operator="containsText" text="Moderado">
      <formula>NOT(ISERROR(SEARCH("Moderado",I10)))</formula>
    </cfRule>
  </conditionalFormatting>
  <conditionalFormatting sqref="K10:K24">
    <cfRule type="containsText" dxfId="1451" priority="584" operator="containsText" text="Media">
      <formula>NOT(ISERROR(SEARCH("Media",K10)))</formula>
    </cfRule>
  </conditionalFormatting>
  <conditionalFormatting sqref="L10:L24">
    <cfRule type="containsText" dxfId="1450" priority="583" operator="containsText" text="Moderado">
      <formula>NOT(ISERROR(SEARCH("Moderado",L10)))</formula>
    </cfRule>
  </conditionalFormatting>
  <conditionalFormatting sqref="C15">
    <cfRule type="containsText" dxfId="1449" priority="577" operator="containsText" text="3- Moderado">
      <formula>NOT(ISERROR(SEARCH("3- Moderado",C15)))</formula>
    </cfRule>
    <cfRule type="containsText" dxfId="1448" priority="578" operator="containsText" text="6- Moderado">
      <formula>NOT(ISERROR(SEARCH("6- Moderado",C15)))</formula>
    </cfRule>
    <cfRule type="containsText" dxfId="1447" priority="579" operator="containsText" text="4- Moderado">
      <formula>NOT(ISERROR(SEARCH("4- Moderado",C15)))</formula>
    </cfRule>
    <cfRule type="containsText" dxfId="1446" priority="580" operator="containsText" text="3- Bajo">
      <formula>NOT(ISERROR(SEARCH("3- Bajo",C15)))</formula>
    </cfRule>
    <cfRule type="containsText" dxfId="1445" priority="581" operator="containsText" text="4- Bajo">
      <formula>NOT(ISERROR(SEARCH("4- Bajo",C15)))</formula>
    </cfRule>
    <cfRule type="containsText" dxfId="1444" priority="582" operator="containsText" text="1- Bajo">
      <formula>NOT(ISERROR(SEARCH("1- Bajo",C15)))</formula>
    </cfRule>
  </conditionalFormatting>
  <conditionalFormatting sqref="D15">
    <cfRule type="containsText" dxfId="1443" priority="571" operator="containsText" text="3- Moderado">
      <formula>NOT(ISERROR(SEARCH("3- Moderado",D15)))</formula>
    </cfRule>
    <cfRule type="containsText" dxfId="1442" priority="572" operator="containsText" text="6- Moderado">
      <formula>NOT(ISERROR(SEARCH("6- Moderado",D15)))</formula>
    </cfRule>
    <cfRule type="containsText" dxfId="1441" priority="573" operator="containsText" text="4- Moderado">
      <formula>NOT(ISERROR(SEARCH("4- Moderado",D15)))</formula>
    </cfRule>
    <cfRule type="containsText" dxfId="1440" priority="574" operator="containsText" text="3- Bajo">
      <formula>NOT(ISERROR(SEARCH("3- Bajo",D15)))</formula>
    </cfRule>
    <cfRule type="containsText" dxfId="1439" priority="575" operator="containsText" text="4- Bajo">
      <formula>NOT(ISERROR(SEARCH("4- Bajo",D15)))</formula>
    </cfRule>
    <cfRule type="containsText" dxfId="1438" priority="576" operator="containsText" text="1- Bajo">
      <formula>NOT(ISERROR(SEARCH("1- Bajo",D15)))</formula>
    </cfRule>
  </conditionalFormatting>
  <conditionalFormatting sqref="J10:J24">
    <cfRule type="containsText" dxfId="1437" priority="570" operator="containsText" text="Moderado">
      <formula>NOT(ISERROR(SEARCH("Moderado",J10)))</formula>
    </cfRule>
  </conditionalFormatting>
  <conditionalFormatting sqref="J10:J24">
    <cfRule type="containsText" dxfId="1436" priority="568" operator="containsText" text="Bajo">
      <formula>NOT(ISERROR(SEARCH("Bajo",J10)))</formula>
    </cfRule>
    <cfRule type="containsText" dxfId="1435" priority="569" operator="containsText" text="Extremo">
      <formula>NOT(ISERROR(SEARCH("Extremo",J10)))</formula>
    </cfRule>
  </conditionalFormatting>
  <conditionalFormatting sqref="K10:K24">
    <cfRule type="containsText" dxfId="1434" priority="566" operator="containsText" text="Baja">
      <formula>NOT(ISERROR(SEARCH("Baja",K10)))</formula>
    </cfRule>
    <cfRule type="containsText" dxfId="1433" priority="567" operator="containsText" text="Muy Baja">
      <formula>NOT(ISERROR(SEARCH("Muy Baja",K10)))</formula>
    </cfRule>
  </conditionalFormatting>
  <conditionalFormatting sqref="K10:K24">
    <cfRule type="containsText" dxfId="1432" priority="564" operator="containsText" text="Muy Alta">
      <formula>NOT(ISERROR(SEARCH("Muy Alta",K10)))</formula>
    </cfRule>
    <cfRule type="containsText" dxfId="1431" priority="565" operator="containsText" text="Alta">
      <formula>NOT(ISERROR(SEARCH("Alta",K10)))</formula>
    </cfRule>
  </conditionalFormatting>
  <conditionalFormatting sqref="L10:L24">
    <cfRule type="containsText" dxfId="1430" priority="560" operator="containsText" text="Catastrófico">
      <formula>NOT(ISERROR(SEARCH("Catastrófico",L10)))</formula>
    </cfRule>
    <cfRule type="containsText" dxfId="1429" priority="561" operator="containsText" text="Mayor">
      <formula>NOT(ISERROR(SEARCH("Mayor",L10)))</formula>
    </cfRule>
    <cfRule type="containsText" dxfId="1428" priority="562" operator="containsText" text="Menor">
      <formula>NOT(ISERROR(SEARCH("Menor",L10)))</formula>
    </cfRule>
    <cfRule type="containsText" dxfId="1427" priority="563" operator="containsText" text="Leve">
      <formula>NOT(ISERROR(SEARCH("Leve",L10)))</formula>
    </cfRule>
  </conditionalFormatting>
  <conditionalFormatting sqref="A20 E20">
    <cfRule type="containsText" dxfId="1426" priority="554" operator="containsText" text="3- Moderado">
      <formula>NOT(ISERROR(SEARCH("3- Moderado",A20)))</formula>
    </cfRule>
    <cfRule type="containsText" dxfId="1425" priority="555" operator="containsText" text="6- Moderado">
      <formula>NOT(ISERROR(SEARCH("6- Moderado",A20)))</formula>
    </cfRule>
    <cfRule type="containsText" dxfId="1424" priority="556" operator="containsText" text="4- Moderado">
      <formula>NOT(ISERROR(SEARCH("4- Moderado",A20)))</formula>
    </cfRule>
    <cfRule type="containsText" dxfId="1423" priority="557" operator="containsText" text="3- Bajo">
      <formula>NOT(ISERROR(SEARCH("3- Bajo",A20)))</formula>
    </cfRule>
    <cfRule type="containsText" dxfId="1422" priority="558" operator="containsText" text="4- Bajo">
      <formula>NOT(ISERROR(SEARCH("4- Bajo",A20)))</formula>
    </cfRule>
    <cfRule type="containsText" dxfId="1421" priority="559" operator="containsText" text="1- Bajo">
      <formula>NOT(ISERROR(SEARCH("1- Bajo",A20)))</formula>
    </cfRule>
  </conditionalFormatting>
  <conditionalFormatting sqref="F20:G20">
    <cfRule type="containsText" dxfId="1420" priority="548" operator="containsText" text="3- Moderado">
      <formula>NOT(ISERROR(SEARCH("3- Moderado",F20)))</formula>
    </cfRule>
    <cfRule type="containsText" dxfId="1419" priority="549" operator="containsText" text="6- Moderado">
      <formula>NOT(ISERROR(SEARCH("6- Moderado",F20)))</formula>
    </cfRule>
    <cfRule type="containsText" dxfId="1418" priority="550" operator="containsText" text="4- Moderado">
      <formula>NOT(ISERROR(SEARCH("4- Moderado",F20)))</formula>
    </cfRule>
    <cfRule type="containsText" dxfId="1417" priority="551" operator="containsText" text="3- Bajo">
      <formula>NOT(ISERROR(SEARCH("3- Bajo",F20)))</formula>
    </cfRule>
    <cfRule type="containsText" dxfId="1416" priority="552" operator="containsText" text="4- Bajo">
      <formula>NOT(ISERROR(SEARCH("4- Bajo",F20)))</formula>
    </cfRule>
    <cfRule type="containsText" dxfId="1415" priority="553" operator="containsText" text="1- Bajo">
      <formula>NOT(ISERROR(SEARCH("1- Bajo",F20)))</formula>
    </cfRule>
  </conditionalFormatting>
  <conditionalFormatting sqref="C20">
    <cfRule type="containsText" dxfId="1414" priority="542" operator="containsText" text="3- Moderado">
      <formula>NOT(ISERROR(SEARCH("3- Moderado",C20)))</formula>
    </cfRule>
    <cfRule type="containsText" dxfId="1413" priority="543" operator="containsText" text="6- Moderado">
      <formula>NOT(ISERROR(SEARCH("6- Moderado",C20)))</formula>
    </cfRule>
    <cfRule type="containsText" dxfId="1412" priority="544" operator="containsText" text="4- Moderado">
      <formula>NOT(ISERROR(SEARCH("4- Moderado",C20)))</formula>
    </cfRule>
    <cfRule type="containsText" dxfId="1411" priority="545" operator="containsText" text="3- Bajo">
      <formula>NOT(ISERROR(SEARCH("3- Bajo",C20)))</formula>
    </cfRule>
    <cfRule type="containsText" dxfId="1410" priority="546" operator="containsText" text="4- Bajo">
      <formula>NOT(ISERROR(SEARCH("4- Bajo",C20)))</formula>
    </cfRule>
    <cfRule type="containsText" dxfId="1409" priority="547" operator="containsText" text="1- Bajo">
      <formula>NOT(ISERROR(SEARCH("1- Bajo",C20)))</formula>
    </cfRule>
  </conditionalFormatting>
  <conditionalFormatting sqref="D20">
    <cfRule type="containsText" dxfId="1408" priority="536" operator="containsText" text="3- Moderado">
      <formula>NOT(ISERROR(SEARCH("3- Moderado",D20)))</formula>
    </cfRule>
    <cfRule type="containsText" dxfId="1407" priority="537" operator="containsText" text="6- Moderado">
      <formula>NOT(ISERROR(SEARCH("6- Moderado",D20)))</formula>
    </cfRule>
    <cfRule type="containsText" dxfId="1406" priority="538" operator="containsText" text="4- Moderado">
      <formula>NOT(ISERROR(SEARCH("4- Moderado",D20)))</formula>
    </cfRule>
    <cfRule type="containsText" dxfId="1405" priority="539" operator="containsText" text="3- Bajo">
      <formula>NOT(ISERROR(SEARCH("3- Bajo",D20)))</formula>
    </cfRule>
    <cfRule type="containsText" dxfId="1404" priority="540" operator="containsText" text="4- Bajo">
      <formula>NOT(ISERROR(SEARCH("4- Bajo",D20)))</formula>
    </cfRule>
    <cfRule type="containsText" dxfId="1403" priority="541" operator="containsText" text="1- Bajo">
      <formula>NOT(ISERROR(SEARCH("1- Bajo",D20)))</formula>
    </cfRule>
  </conditionalFormatting>
  <conditionalFormatting sqref="K25:L25">
    <cfRule type="containsText" dxfId="1402" priority="530" operator="containsText" text="3- Moderado">
      <formula>NOT(ISERROR(SEARCH("3- Moderado",K25)))</formula>
    </cfRule>
    <cfRule type="containsText" dxfId="1401" priority="531" operator="containsText" text="6- Moderado">
      <formula>NOT(ISERROR(SEARCH("6- Moderado",K25)))</formula>
    </cfRule>
    <cfRule type="containsText" dxfId="1400" priority="532" operator="containsText" text="4- Moderado">
      <formula>NOT(ISERROR(SEARCH("4- Moderado",K25)))</formula>
    </cfRule>
    <cfRule type="containsText" dxfId="1399" priority="533" operator="containsText" text="3- Bajo">
      <formula>NOT(ISERROR(SEARCH("3- Bajo",K25)))</formula>
    </cfRule>
    <cfRule type="containsText" dxfId="1398" priority="534" operator="containsText" text="4- Bajo">
      <formula>NOT(ISERROR(SEARCH("4- Bajo",K25)))</formula>
    </cfRule>
    <cfRule type="containsText" dxfId="1397" priority="535" operator="containsText" text="1- Bajo">
      <formula>NOT(ISERROR(SEARCH("1- Bajo",K25)))</formula>
    </cfRule>
  </conditionalFormatting>
  <conditionalFormatting sqref="H25:I25">
    <cfRule type="containsText" dxfId="1396" priority="524" operator="containsText" text="3- Moderado">
      <formula>NOT(ISERROR(SEARCH("3- Moderado",H25)))</formula>
    </cfRule>
    <cfRule type="containsText" dxfId="1395" priority="525" operator="containsText" text="6- Moderado">
      <formula>NOT(ISERROR(SEARCH("6- Moderado",H25)))</formula>
    </cfRule>
    <cfRule type="containsText" dxfId="1394" priority="526" operator="containsText" text="4- Moderado">
      <formula>NOT(ISERROR(SEARCH("4- Moderado",H25)))</formula>
    </cfRule>
    <cfRule type="containsText" dxfId="1393" priority="527" operator="containsText" text="3- Bajo">
      <formula>NOT(ISERROR(SEARCH("3- Bajo",H25)))</formula>
    </cfRule>
    <cfRule type="containsText" dxfId="1392" priority="528" operator="containsText" text="4- Bajo">
      <formula>NOT(ISERROR(SEARCH("4- Bajo",H25)))</formula>
    </cfRule>
    <cfRule type="containsText" dxfId="1391" priority="529" operator="containsText" text="1- Bajo">
      <formula>NOT(ISERROR(SEARCH("1- Bajo",H25)))</formula>
    </cfRule>
  </conditionalFormatting>
  <conditionalFormatting sqref="A25 C25:E25">
    <cfRule type="containsText" dxfId="1390" priority="518" operator="containsText" text="3- Moderado">
      <formula>NOT(ISERROR(SEARCH("3- Moderado",A25)))</formula>
    </cfRule>
    <cfRule type="containsText" dxfId="1389" priority="519" operator="containsText" text="6- Moderado">
      <formula>NOT(ISERROR(SEARCH("6- Moderado",A25)))</formula>
    </cfRule>
    <cfRule type="containsText" dxfId="1388" priority="520" operator="containsText" text="4- Moderado">
      <formula>NOT(ISERROR(SEARCH("4- Moderado",A25)))</formula>
    </cfRule>
    <cfRule type="containsText" dxfId="1387" priority="521" operator="containsText" text="3- Bajo">
      <formula>NOT(ISERROR(SEARCH("3- Bajo",A25)))</formula>
    </cfRule>
    <cfRule type="containsText" dxfId="1386" priority="522" operator="containsText" text="4- Bajo">
      <formula>NOT(ISERROR(SEARCH("4- Bajo",A25)))</formula>
    </cfRule>
    <cfRule type="containsText" dxfId="1385" priority="523" operator="containsText" text="1- Bajo">
      <formula>NOT(ISERROR(SEARCH("1- Bajo",A25)))</formula>
    </cfRule>
  </conditionalFormatting>
  <conditionalFormatting sqref="F25:G25">
    <cfRule type="containsText" dxfId="1384" priority="512" operator="containsText" text="3- Moderado">
      <formula>NOT(ISERROR(SEARCH("3- Moderado",F25)))</formula>
    </cfRule>
    <cfRule type="containsText" dxfId="1383" priority="513" operator="containsText" text="6- Moderado">
      <formula>NOT(ISERROR(SEARCH("6- Moderado",F25)))</formula>
    </cfRule>
    <cfRule type="containsText" dxfId="1382" priority="514" operator="containsText" text="4- Moderado">
      <formula>NOT(ISERROR(SEARCH("4- Moderado",F25)))</formula>
    </cfRule>
    <cfRule type="containsText" dxfId="1381" priority="515" operator="containsText" text="3- Bajo">
      <formula>NOT(ISERROR(SEARCH("3- Bajo",F25)))</formula>
    </cfRule>
    <cfRule type="containsText" dxfId="1380" priority="516" operator="containsText" text="4- Bajo">
      <formula>NOT(ISERROR(SEARCH("4- Bajo",F25)))</formula>
    </cfRule>
    <cfRule type="containsText" dxfId="1379" priority="517" operator="containsText" text="1- Bajo">
      <formula>NOT(ISERROR(SEARCH("1- Bajo",F25)))</formula>
    </cfRule>
  </conditionalFormatting>
  <conditionalFormatting sqref="J25:J29">
    <cfRule type="containsText" dxfId="1378" priority="507" operator="containsText" text="Bajo">
      <formula>NOT(ISERROR(SEARCH("Bajo",J25)))</formula>
    </cfRule>
    <cfRule type="containsText" dxfId="1377" priority="508" operator="containsText" text="Moderado">
      <formula>NOT(ISERROR(SEARCH("Moderado",J25)))</formula>
    </cfRule>
    <cfRule type="containsText" dxfId="1376" priority="509" operator="containsText" text="Alto">
      <formula>NOT(ISERROR(SEARCH("Alto",J25)))</formula>
    </cfRule>
    <cfRule type="containsText" dxfId="1375" priority="510" operator="containsText" text="Extremo">
      <formula>NOT(ISERROR(SEARCH("Extremo",J25)))</formula>
    </cfRule>
    <cfRule type="colorScale" priority="511">
      <colorScale>
        <cfvo type="min"/>
        <cfvo type="max"/>
        <color rgb="FFFF7128"/>
        <color rgb="FFFFEF9C"/>
      </colorScale>
    </cfRule>
  </conditionalFormatting>
  <conditionalFormatting sqref="M25:M29">
    <cfRule type="containsText" dxfId="1374" priority="482" operator="containsText" text="Moderado">
      <formula>NOT(ISERROR(SEARCH("Moderado",M25)))</formula>
    </cfRule>
    <cfRule type="containsText" dxfId="1373" priority="502" operator="containsText" text="Bajo">
      <formula>NOT(ISERROR(SEARCH("Bajo",M25)))</formula>
    </cfRule>
    <cfRule type="containsText" dxfId="1372" priority="503" operator="containsText" text="Moderado">
      <formula>NOT(ISERROR(SEARCH("Moderado",M25)))</formula>
    </cfRule>
    <cfRule type="containsText" dxfId="1371" priority="504" operator="containsText" text="Alto">
      <formula>NOT(ISERROR(SEARCH("Alto",M25)))</formula>
    </cfRule>
    <cfRule type="containsText" dxfId="1370" priority="505" operator="containsText" text="Extremo">
      <formula>NOT(ISERROR(SEARCH("Extremo",M25)))</formula>
    </cfRule>
    <cfRule type="colorScale" priority="506">
      <colorScale>
        <cfvo type="min"/>
        <cfvo type="max"/>
        <color rgb="FFFF7128"/>
        <color rgb="FFFFEF9C"/>
      </colorScale>
    </cfRule>
  </conditionalFormatting>
  <conditionalFormatting sqref="N25">
    <cfRule type="containsText" dxfId="1369" priority="496" operator="containsText" text="3- Moderado">
      <formula>NOT(ISERROR(SEARCH("3- Moderado",N25)))</formula>
    </cfRule>
    <cfRule type="containsText" dxfId="1368" priority="497" operator="containsText" text="6- Moderado">
      <formula>NOT(ISERROR(SEARCH("6- Moderado",N25)))</formula>
    </cfRule>
    <cfRule type="containsText" dxfId="1367" priority="498" operator="containsText" text="4- Moderado">
      <formula>NOT(ISERROR(SEARCH("4- Moderado",N25)))</formula>
    </cfRule>
    <cfRule type="containsText" dxfId="1366" priority="499" operator="containsText" text="3- Bajo">
      <formula>NOT(ISERROR(SEARCH("3- Bajo",N25)))</formula>
    </cfRule>
    <cfRule type="containsText" dxfId="1365" priority="500" operator="containsText" text="4- Bajo">
      <formula>NOT(ISERROR(SEARCH("4- Bajo",N25)))</formula>
    </cfRule>
    <cfRule type="containsText" dxfId="1364" priority="501" operator="containsText" text="1- Bajo">
      <formula>NOT(ISERROR(SEARCH("1- Bajo",N25)))</formula>
    </cfRule>
  </conditionalFormatting>
  <conditionalFormatting sqref="H25:H29">
    <cfRule type="containsText" dxfId="1363" priority="483" operator="containsText" text="Muy Alta">
      <formula>NOT(ISERROR(SEARCH("Muy Alta",H25)))</formula>
    </cfRule>
    <cfRule type="containsText" dxfId="1362" priority="484" operator="containsText" text="Alta">
      <formula>NOT(ISERROR(SEARCH("Alta",H25)))</formula>
    </cfRule>
    <cfRule type="containsText" dxfId="1361" priority="485" operator="containsText" text="Muy Alta">
      <formula>NOT(ISERROR(SEARCH("Muy Alta",H25)))</formula>
    </cfRule>
    <cfRule type="containsText" dxfId="1360" priority="490" operator="containsText" text="Muy Baja">
      <formula>NOT(ISERROR(SEARCH("Muy Baja",H25)))</formula>
    </cfRule>
    <cfRule type="containsText" dxfId="1359" priority="491" operator="containsText" text="Baja">
      <formula>NOT(ISERROR(SEARCH("Baja",H25)))</formula>
    </cfRule>
    <cfRule type="containsText" dxfId="1358" priority="492" operator="containsText" text="Media">
      <formula>NOT(ISERROR(SEARCH("Media",H25)))</formula>
    </cfRule>
    <cfRule type="containsText" dxfId="1357" priority="493" operator="containsText" text="Alta">
      <formula>NOT(ISERROR(SEARCH("Alta",H25)))</formula>
    </cfRule>
    <cfRule type="containsText" dxfId="1356" priority="495" operator="containsText" text="Muy Alta">
      <formula>NOT(ISERROR(SEARCH("Muy Alta",H25)))</formula>
    </cfRule>
  </conditionalFormatting>
  <conditionalFormatting sqref="I25:I29">
    <cfRule type="containsText" dxfId="1355" priority="486" operator="containsText" text="Catastrófico">
      <formula>NOT(ISERROR(SEARCH("Catastrófico",I25)))</formula>
    </cfRule>
    <cfRule type="containsText" dxfId="1354" priority="487" operator="containsText" text="Mayor">
      <formula>NOT(ISERROR(SEARCH("Mayor",I25)))</formula>
    </cfRule>
    <cfRule type="containsText" dxfId="1353" priority="488" operator="containsText" text="Menor">
      <formula>NOT(ISERROR(SEARCH("Menor",I25)))</formula>
    </cfRule>
    <cfRule type="containsText" dxfId="1352" priority="489" operator="containsText" text="Leve">
      <formula>NOT(ISERROR(SEARCH("Leve",I25)))</formula>
    </cfRule>
    <cfRule type="containsText" dxfId="1351" priority="494" operator="containsText" text="Moderado">
      <formula>NOT(ISERROR(SEARCH("Moderado",I25)))</formula>
    </cfRule>
  </conditionalFormatting>
  <conditionalFormatting sqref="K25:K29">
    <cfRule type="containsText" dxfId="1350" priority="481" operator="containsText" text="Media">
      <formula>NOT(ISERROR(SEARCH("Media",K25)))</formula>
    </cfRule>
  </conditionalFormatting>
  <conditionalFormatting sqref="L25:L29">
    <cfRule type="containsText" dxfId="1349" priority="480" operator="containsText" text="Moderado">
      <formula>NOT(ISERROR(SEARCH("Moderado",L25)))</formula>
    </cfRule>
  </conditionalFormatting>
  <conditionalFormatting sqref="J25:J29">
    <cfRule type="containsText" dxfId="1348" priority="479" operator="containsText" text="Moderado">
      <formula>NOT(ISERROR(SEARCH("Moderado",J25)))</formula>
    </cfRule>
  </conditionalFormatting>
  <conditionalFormatting sqref="J25:J29">
    <cfRule type="containsText" dxfId="1347" priority="477" operator="containsText" text="Bajo">
      <formula>NOT(ISERROR(SEARCH("Bajo",J25)))</formula>
    </cfRule>
    <cfRule type="containsText" dxfId="1346" priority="478" operator="containsText" text="Extremo">
      <formula>NOT(ISERROR(SEARCH("Extremo",J25)))</formula>
    </cfRule>
  </conditionalFormatting>
  <conditionalFormatting sqref="K25:K29">
    <cfRule type="containsText" dxfId="1345" priority="475" operator="containsText" text="Baja">
      <formula>NOT(ISERROR(SEARCH("Baja",K25)))</formula>
    </cfRule>
    <cfRule type="containsText" dxfId="1344" priority="476" operator="containsText" text="Muy Baja">
      <formula>NOT(ISERROR(SEARCH("Muy Baja",K25)))</formula>
    </cfRule>
  </conditionalFormatting>
  <conditionalFormatting sqref="K25:K29">
    <cfRule type="containsText" dxfId="1343" priority="473" operator="containsText" text="Muy Alta">
      <formula>NOT(ISERROR(SEARCH("Muy Alta",K25)))</formula>
    </cfRule>
    <cfRule type="containsText" dxfId="1342" priority="474" operator="containsText" text="Alta">
      <formula>NOT(ISERROR(SEARCH("Alta",K25)))</formula>
    </cfRule>
  </conditionalFormatting>
  <conditionalFormatting sqref="L25:L29">
    <cfRule type="containsText" dxfId="1341" priority="469" operator="containsText" text="Catastrófico">
      <formula>NOT(ISERROR(SEARCH("Catastrófico",L25)))</formula>
    </cfRule>
    <cfRule type="containsText" dxfId="1340" priority="470" operator="containsText" text="Mayor">
      <formula>NOT(ISERROR(SEARCH("Mayor",L25)))</formula>
    </cfRule>
    <cfRule type="containsText" dxfId="1339" priority="471" operator="containsText" text="Menor">
      <formula>NOT(ISERROR(SEARCH("Menor",L25)))</formula>
    </cfRule>
    <cfRule type="containsText" dxfId="1338" priority="472" operator="containsText" text="Leve">
      <formula>NOT(ISERROR(SEARCH("Leve",L25)))</formula>
    </cfRule>
  </conditionalFormatting>
  <conditionalFormatting sqref="K30:L30">
    <cfRule type="containsText" dxfId="1337" priority="463" operator="containsText" text="3- Moderado">
      <formula>NOT(ISERROR(SEARCH("3- Moderado",K30)))</formula>
    </cfRule>
    <cfRule type="containsText" dxfId="1336" priority="464" operator="containsText" text="6- Moderado">
      <formula>NOT(ISERROR(SEARCH("6- Moderado",K30)))</formula>
    </cfRule>
    <cfRule type="containsText" dxfId="1335" priority="465" operator="containsText" text="4- Moderado">
      <formula>NOT(ISERROR(SEARCH("4- Moderado",K30)))</formula>
    </cfRule>
    <cfRule type="containsText" dxfId="1334" priority="466" operator="containsText" text="3- Bajo">
      <formula>NOT(ISERROR(SEARCH("3- Bajo",K30)))</formula>
    </cfRule>
    <cfRule type="containsText" dxfId="1333" priority="467" operator="containsText" text="4- Bajo">
      <formula>NOT(ISERROR(SEARCH("4- Bajo",K30)))</formula>
    </cfRule>
    <cfRule type="containsText" dxfId="1332" priority="468" operator="containsText" text="1- Bajo">
      <formula>NOT(ISERROR(SEARCH("1- Bajo",K30)))</formula>
    </cfRule>
  </conditionalFormatting>
  <conditionalFormatting sqref="H30:I30">
    <cfRule type="containsText" dxfId="1331" priority="457" operator="containsText" text="3- Moderado">
      <formula>NOT(ISERROR(SEARCH("3- Moderado",H30)))</formula>
    </cfRule>
    <cfRule type="containsText" dxfId="1330" priority="458" operator="containsText" text="6- Moderado">
      <formula>NOT(ISERROR(SEARCH("6- Moderado",H30)))</formula>
    </cfRule>
    <cfRule type="containsText" dxfId="1329" priority="459" operator="containsText" text="4- Moderado">
      <formula>NOT(ISERROR(SEARCH("4- Moderado",H30)))</formula>
    </cfRule>
    <cfRule type="containsText" dxfId="1328" priority="460" operator="containsText" text="3- Bajo">
      <formula>NOT(ISERROR(SEARCH("3- Bajo",H30)))</formula>
    </cfRule>
    <cfRule type="containsText" dxfId="1327" priority="461" operator="containsText" text="4- Bajo">
      <formula>NOT(ISERROR(SEARCH("4- Bajo",H30)))</formula>
    </cfRule>
    <cfRule type="containsText" dxfId="1326" priority="462" operator="containsText" text="1- Bajo">
      <formula>NOT(ISERROR(SEARCH("1- Bajo",H30)))</formula>
    </cfRule>
  </conditionalFormatting>
  <conditionalFormatting sqref="A30 C30:E30">
    <cfRule type="containsText" dxfId="1325" priority="451" operator="containsText" text="3- Moderado">
      <formula>NOT(ISERROR(SEARCH("3- Moderado",A30)))</formula>
    </cfRule>
    <cfRule type="containsText" dxfId="1324" priority="452" operator="containsText" text="6- Moderado">
      <formula>NOT(ISERROR(SEARCH("6- Moderado",A30)))</formula>
    </cfRule>
    <cfRule type="containsText" dxfId="1323" priority="453" operator="containsText" text="4- Moderado">
      <formula>NOT(ISERROR(SEARCH("4- Moderado",A30)))</formula>
    </cfRule>
    <cfRule type="containsText" dxfId="1322" priority="454" operator="containsText" text="3- Bajo">
      <formula>NOT(ISERROR(SEARCH("3- Bajo",A30)))</formula>
    </cfRule>
    <cfRule type="containsText" dxfId="1321" priority="455" operator="containsText" text="4- Bajo">
      <formula>NOT(ISERROR(SEARCH("4- Bajo",A30)))</formula>
    </cfRule>
    <cfRule type="containsText" dxfId="1320" priority="456" operator="containsText" text="1- Bajo">
      <formula>NOT(ISERROR(SEARCH("1- Bajo",A30)))</formula>
    </cfRule>
  </conditionalFormatting>
  <conditionalFormatting sqref="F30:G30">
    <cfRule type="containsText" dxfId="1319" priority="445" operator="containsText" text="3- Moderado">
      <formula>NOT(ISERROR(SEARCH("3- Moderado",F30)))</formula>
    </cfRule>
    <cfRule type="containsText" dxfId="1318" priority="446" operator="containsText" text="6- Moderado">
      <formula>NOT(ISERROR(SEARCH("6- Moderado",F30)))</formula>
    </cfRule>
    <cfRule type="containsText" dxfId="1317" priority="447" operator="containsText" text="4- Moderado">
      <formula>NOT(ISERROR(SEARCH("4- Moderado",F30)))</formula>
    </cfRule>
    <cfRule type="containsText" dxfId="1316" priority="448" operator="containsText" text="3- Bajo">
      <formula>NOT(ISERROR(SEARCH("3- Bajo",F30)))</formula>
    </cfRule>
    <cfRule type="containsText" dxfId="1315" priority="449" operator="containsText" text="4- Bajo">
      <formula>NOT(ISERROR(SEARCH("4- Bajo",F30)))</formula>
    </cfRule>
    <cfRule type="containsText" dxfId="1314" priority="450" operator="containsText" text="1- Bajo">
      <formula>NOT(ISERROR(SEARCH("1- Bajo",F30)))</formula>
    </cfRule>
  </conditionalFormatting>
  <conditionalFormatting sqref="J30:J34">
    <cfRule type="containsText" dxfId="1313" priority="440" operator="containsText" text="Bajo">
      <formula>NOT(ISERROR(SEARCH("Bajo",J30)))</formula>
    </cfRule>
    <cfRule type="containsText" dxfId="1312" priority="441" operator="containsText" text="Moderado">
      <formula>NOT(ISERROR(SEARCH("Moderado",J30)))</formula>
    </cfRule>
    <cfRule type="containsText" dxfId="1311" priority="442" operator="containsText" text="Alto">
      <formula>NOT(ISERROR(SEARCH("Alto",J30)))</formula>
    </cfRule>
    <cfRule type="containsText" dxfId="1310" priority="443" operator="containsText" text="Extremo">
      <formula>NOT(ISERROR(SEARCH("Extremo",J30)))</formula>
    </cfRule>
    <cfRule type="colorScale" priority="444">
      <colorScale>
        <cfvo type="min"/>
        <cfvo type="max"/>
        <color rgb="FFFF7128"/>
        <color rgb="FFFFEF9C"/>
      </colorScale>
    </cfRule>
  </conditionalFormatting>
  <conditionalFormatting sqref="M30:M34">
    <cfRule type="containsText" dxfId="1309" priority="415" operator="containsText" text="Moderado">
      <formula>NOT(ISERROR(SEARCH("Moderado",M30)))</formula>
    </cfRule>
    <cfRule type="containsText" dxfId="1308" priority="435" operator="containsText" text="Bajo">
      <formula>NOT(ISERROR(SEARCH("Bajo",M30)))</formula>
    </cfRule>
    <cfRule type="containsText" dxfId="1307" priority="436" operator="containsText" text="Moderado">
      <formula>NOT(ISERROR(SEARCH("Moderado",M30)))</formula>
    </cfRule>
    <cfRule type="containsText" dxfId="1306" priority="437" operator="containsText" text="Alto">
      <formula>NOT(ISERROR(SEARCH("Alto",M30)))</formula>
    </cfRule>
    <cfRule type="containsText" dxfId="1305" priority="438" operator="containsText" text="Extremo">
      <formula>NOT(ISERROR(SEARCH("Extremo",M30)))</formula>
    </cfRule>
    <cfRule type="colorScale" priority="439">
      <colorScale>
        <cfvo type="min"/>
        <cfvo type="max"/>
        <color rgb="FFFF7128"/>
        <color rgb="FFFFEF9C"/>
      </colorScale>
    </cfRule>
  </conditionalFormatting>
  <conditionalFormatting sqref="N30">
    <cfRule type="containsText" dxfId="1304" priority="429" operator="containsText" text="3- Moderado">
      <formula>NOT(ISERROR(SEARCH("3- Moderado",N30)))</formula>
    </cfRule>
    <cfRule type="containsText" dxfId="1303" priority="430" operator="containsText" text="6- Moderado">
      <formula>NOT(ISERROR(SEARCH("6- Moderado",N30)))</formula>
    </cfRule>
    <cfRule type="containsText" dxfId="1302" priority="431" operator="containsText" text="4- Moderado">
      <formula>NOT(ISERROR(SEARCH("4- Moderado",N30)))</formula>
    </cfRule>
    <cfRule type="containsText" dxfId="1301" priority="432" operator="containsText" text="3- Bajo">
      <formula>NOT(ISERROR(SEARCH("3- Bajo",N30)))</formula>
    </cfRule>
    <cfRule type="containsText" dxfId="1300" priority="433" operator="containsText" text="4- Bajo">
      <formula>NOT(ISERROR(SEARCH("4- Bajo",N30)))</formula>
    </cfRule>
    <cfRule type="containsText" dxfId="1299" priority="434" operator="containsText" text="1- Bajo">
      <formula>NOT(ISERROR(SEARCH("1- Bajo",N30)))</formula>
    </cfRule>
  </conditionalFormatting>
  <conditionalFormatting sqref="H30:H34">
    <cfRule type="containsText" dxfId="1298" priority="416" operator="containsText" text="Muy Alta">
      <formula>NOT(ISERROR(SEARCH("Muy Alta",H30)))</formula>
    </cfRule>
    <cfRule type="containsText" dxfId="1297" priority="417" operator="containsText" text="Alta">
      <formula>NOT(ISERROR(SEARCH("Alta",H30)))</formula>
    </cfRule>
    <cfRule type="containsText" dxfId="1296" priority="418" operator="containsText" text="Muy Alta">
      <formula>NOT(ISERROR(SEARCH("Muy Alta",H30)))</formula>
    </cfRule>
    <cfRule type="containsText" dxfId="1295" priority="423" operator="containsText" text="Muy Baja">
      <formula>NOT(ISERROR(SEARCH("Muy Baja",H30)))</formula>
    </cfRule>
    <cfRule type="containsText" dxfId="1294" priority="424" operator="containsText" text="Baja">
      <formula>NOT(ISERROR(SEARCH("Baja",H30)))</formula>
    </cfRule>
    <cfRule type="containsText" dxfId="1293" priority="425" operator="containsText" text="Media">
      <formula>NOT(ISERROR(SEARCH("Media",H30)))</formula>
    </cfRule>
    <cfRule type="containsText" dxfId="1292" priority="426" operator="containsText" text="Alta">
      <formula>NOT(ISERROR(SEARCH("Alta",H30)))</formula>
    </cfRule>
    <cfRule type="containsText" dxfId="1291" priority="428" operator="containsText" text="Muy Alta">
      <formula>NOT(ISERROR(SEARCH("Muy Alta",H30)))</formula>
    </cfRule>
  </conditionalFormatting>
  <conditionalFormatting sqref="I30:I34">
    <cfRule type="containsText" dxfId="1290" priority="419" operator="containsText" text="Catastrófico">
      <formula>NOT(ISERROR(SEARCH("Catastrófico",I30)))</formula>
    </cfRule>
    <cfRule type="containsText" dxfId="1289" priority="420" operator="containsText" text="Mayor">
      <formula>NOT(ISERROR(SEARCH("Mayor",I30)))</formula>
    </cfRule>
    <cfRule type="containsText" dxfId="1288" priority="421" operator="containsText" text="Menor">
      <formula>NOT(ISERROR(SEARCH("Menor",I30)))</formula>
    </cfRule>
    <cfRule type="containsText" dxfId="1287" priority="422" operator="containsText" text="Leve">
      <formula>NOT(ISERROR(SEARCH("Leve",I30)))</formula>
    </cfRule>
    <cfRule type="containsText" dxfId="1286" priority="427" operator="containsText" text="Moderado">
      <formula>NOT(ISERROR(SEARCH("Moderado",I30)))</formula>
    </cfRule>
  </conditionalFormatting>
  <conditionalFormatting sqref="K30:K34">
    <cfRule type="containsText" dxfId="1285" priority="414" operator="containsText" text="Media">
      <formula>NOT(ISERROR(SEARCH("Media",K30)))</formula>
    </cfRule>
  </conditionalFormatting>
  <conditionalFormatting sqref="L30:L34">
    <cfRule type="containsText" dxfId="1284" priority="413" operator="containsText" text="Moderado">
      <formula>NOT(ISERROR(SEARCH("Moderado",L30)))</formula>
    </cfRule>
  </conditionalFormatting>
  <conditionalFormatting sqref="J30:J34">
    <cfRule type="containsText" dxfId="1283" priority="412" operator="containsText" text="Moderado">
      <formula>NOT(ISERROR(SEARCH("Moderado",J30)))</formula>
    </cfRule>
  </conditionalFormatting>
  <conditionalFormatting sqref="J30:J34">
    <cfRule type="containsText" dxfId="1282" priority="410" operator="containsText" text="Bajo">
      <formula>NOT(ISERROR(SEARCH("Bajo",J30)))</formula>
    </cfRule>
    <cfRule type="containsText" dxfId="1281" priority="411" operator="containsText" text="Extremo">
      <formula>NOT(ISERROR(SEARCH("Extremo",J30)))</formula>
    </cfRule>
  </conditionalFormatting>
  <conditionalFormatting sqref="K30:K34">
    <cfRule type="containsText" dxfId="1280" priority="408" operator="containsText" text="Baja">
      <formula>NOT(ISERROR(SEARCH("Baja",K30)))</formula>
    </cfRule>
    <cfRule type="containsText" dxfId="1279" priority="409" operator="containsText" text="Muy Baja">
      <formula>NOT(ISERROR(SEARCH("Muy Baja",K30)))</formula>
    </cfRule>
  </conditionalFormatting>
  <conditionalFormatting sqref="K30:K34">
    <cfRule type="containsText" dxfId="1278" priority="406" operator="containsText" text="Muy Alta">
      <formula>NOT(ISERROR(SEARCH("Muy Alta",K30)))</formula>
    </cfRule>
    <cfRule type="containsText" dxfId="1277" priority="407" operator="containsText" text="Alta">
      <formula>NOT(ISERROR(SEARCH("Alta",K30)))</formula>
    </cfRule>
  </conditionalFormatting>
  <conditionalFormatting sqref="L30:L34">
    <cfRule type="containsText" dxfId="1276" priority="402" operator="containsText" text="Catastrófico">
      <formula>NOT(ISERROR(SEARCH("Catastrófico",L30)))</formula>
    </cfRule>
    <cfRule type="containsText" dxfId="1275" priority="403" operator="containsText" text="Mayor">
      <formula>NOT(ISERROR(SEARCH("Mayor",L30)))</formula>
    </cfRule>
    <cfRule type="containsText" dxfId="1274" priority="404" operator="containsText" text="Menor">
      <formula>NOT(ISERROR(SEARCH("Menor",L30)))</formula>
    </cfRule>
    <cfRule type="containsText" dxfId="1273" priority="405" operator="containsText" text="Leve">
      <formula>NOT(ISERROR(SEARCH("Leve",L30)))</formula>
    </cfRule>
  </conditionalFormatting>
  <conditionalFormatting sqref="K35:L35">
    <cfRule type="containsText" dxfId="1272" priority="396" operator="containsText" text="3- Moderado">
      <formula>NOT(ISERROR(SEARCH("3- Moderado",K35)))</formula>
    </cfRule>
    <cfRule type="containsText" dxfId="1271" priority="397" operator="containsText" text="6- Moderado">
      <formula>NOT(ISERROR(SEARCH("6- Moderado",K35)))</formula>
    </cfRule>
    <cfRule type="containsText" dxfId="1270" priority="398" operator="containsText" text="4- Moderado">
      <formula>NOT(ISERROR(SEARCH("4- Moderado",K35)))</formula>
    </cfRule>
    <cfRule type="containsText" dxfId="1269" priority="399" operator="containsText" text="3- Bajo">
      <formula>NOT(ISERROR(SEARCH("3- Bajo",K35)))</formula>
    </cfRule>
    <cfRule type="containsText" dxfId="1268" priority="400" operator="containsText" text="4- Bajo">
      <formula>NOT(ISERROR(SEARCH("4- Bajo",K35)))</formula>
    </cfRule>
    <cfRule type="containsText" dxfId="1267" priority="401" operator="containsText" text="1- Bajo">
      <formula>NOT(ISERROR(SEARCH("1- Bajo",K35)))</formula>
    </cfRule>
  </conditionalFormatting>
  <conditionalFormatting sqref="H35:I35">
    <cfRule type="containsText" dxfId="1266" priority="390" operator="containsText" text="3- Moderado">
      <formula>NOT(ISERROR(SEARCH("3- Moderado",H35)))</formula>
    </cfRule>
    <cfRule type="containsText" dxfId="1265" priority="391" operator="containsText" text="6- Moderado">
      <formula>NOT(ISERROR(SEARCH("6- Moderado",H35)))</formula>
    </cfRule>
    <cfRule type="containsText" dxfId="1264" priority="392" operator="containsText" text="4- Moderado">
      <formula>NOT(ISERROR(SEARCH("4- Moderado",H35)))</formula>
    </cfRule>
    <cfRule type="containsText" dxfId="1263" priority="393" operator="containsText" text="3- Bajo">
      <formula>NOT(ISERROR(SEARCH("3- Bajo",H35)))</formula>
    </cfRule>
    <cfRule type="containsText" dxfId="1262" priority="394" operator="containsText" text="4- Bajo">
      <formula>NOT(ISERROR(SEARCH("4- Bajo",H35)))</formula>
    </cfRule>
    <cfRule type="containsText" dxfId="1261" priority="395" operator="containsText" text="1- Bajo">
      <formula>NOT(ISERROR(SEARCH("1- Bajo",H35)))</formula>
    </cfRule>
  </conditionalFormatting>
  <conditionalFormatting sqref="A35 C35:E35">
    <cfRule type="containsText" dxfId="1260" priority="384" operator="containsText" text="3- Moderado">
      <formula>NOT(ISERROR(SEARCH("3- Moderado",A35)))</formula>
    </cfRule>
    <cfRule type="containsText" dxfId="1259" priority="385" operator="containsText" text="6- Moderado">
      <formula>NOT(ISERROR(SEARCH("6- Moderado",A35)))</formula>
    </cfRule>
    <cfRule type="containsText" dxfId="1258" priority="386" operator="containsText" text="4- Moderado">
      <formula>NOT(ISERROR(SEARCH("4- Moderado",A35)))</formula>
    </cfRule>
    <cfRule type="containsText" dxfId="1257" priority="387" operator="containsText" text="3- Bajo">
      <formula>NOT(ISERROR(SEARCH("3- Bajo",A35)))</formula>
    </cfRule>
    <cfRule type="containsText" dxfId="1256" priority="388" operator="containsText" text="4- Bajo">
      <formula>NOT(ISERROR(SEARCH("4- Bajo",A35)))</formula>
    </cfRule>
    <cfRule type="containsText" dxfId="1255" priority="389" operator="containsText" text="1- Bajo">
      <formula>NOT(ISERROR(SEARCH("1- Bajo",A35)))</formula>
    </cfRule>
  </conditionalFormatting>
  <conditionalFormatting sqref="F35:G35">
    <cfRule type="containsText" dxfId="1254" priority="378" operator="containsText" text="3- Moderado">
      <formula>NOT(ISERROR(SEARCH("3- Moderado",F35)))</formula>
    </cfRule>
    <cfRule type="containsText" dxfId="1253" priority="379" operator="containsText" text="6- Moderado">
      <formula>NOT(ISERROR(SEARCH("6- Moderado",F35)))</formula>
    </cfRule>
    <cfRule type="containsText" dxfId="1252" priority="380" operator="containsText" text="4- Moderado">
      <formula>NOT(ISERROR(SEARCH("4- Moderado",F35)))</formula>
    </cfRule>
    <cfRule type="containsText" dxfId="1251" priority="381" operator="containsText" text="3- Bajo">
      <formula>NOT(ISERROR(SEARCH("3- Bajo",F35)))</formula>
    </cfRule>
    <cfRule type="containsText" dxfId="1250" priority="382" operator="containsText" text="4- Bajo">
      <formula>NOT(ISERROR(SEARCH("4- Bajo",F35)))</formula>
    </cfRule>
    <cfRule type="containsText" dxfId="1249" priority="383" operator="containsText" text="1- Bajo">
      <formula>NOT(ISERROR(SEARCH("1- Bajo",F35)))</formula>
    </cfRule>
  </conditionalFormatting>
  <conditionalFormatting sqref="J35:J39">
    <cfRule type="containsText" dxfId="1248" priority="373" operator="containsText" text="Bajo">
      <formula>NOT(ISERROR(SEARCH("Bajo",J35)))</formula>
    </cfRule>
    <cfRule type="containsText" dxfId="1247" priority="374" operator="containsText" text="Moderado">
      <formula>NOT(ISERROR(SEARCH("Moderado",J35)))</formula>
    </cfRule>
    <cfRule type="containsText" dxfId="1246" priority="375" operator="containsText" text="Alto">
      <formula>NOT(ISERROR(SEARCH("Alto",J35)))</formula>
    </cfRule>
    <cfRule type="containsText" dxfId="1245" priority="376" operator="containsText" text="Extremo">
      <formula>NOT(ISERROR(SEARCH("Extremo",J35)))</formula>
    </cfRule>
    <cfRule type="colorScale" priority="377">
      <colorScale>
        <cfvo type="min"/>
        <cfvo type="max"/>
        <color rgb="FFFF7128"/>
        <color rgb="FFFFEF9C"/>
      </colorScale>
    </cfRule>
  </conditionalFormatting>
  <conditionalFormatting sqref="M35:M39">
    <cfRule type="containsText" dxfId="1244" priority="348" operator="containsText" text="Moderado">
      <formula>NOT(ISERROR(SEARCH("Moderado",M35)))</formula>
    </cfRule>
    <cfRule type="containsText" dxfId="1243" priority="368" operator="containsText" text="Bajo">
      <formula>NOT(ISERROR(SEARCH("Bajo",M35)))</formula>
    </cfRule>
    <cfRule type="containsText" dxfId="1242" priority="369" operator="containsText" text="Moderado">
      <formula>NOT(ISERROR(SEARCH("Moderado",M35)))</formula>
    </cfRule>
    <cfRule type="containsText" dxfId="1241" priority="370" operator="containsText" text="Alto">
      <formula>NOT(ISERROR(SEARCH("Alto",M35)))</formula>
    </cfRule>
    <cfRule type="containsText" dxfId="1240" priority="371" operator="containsText" text="Extremo">
      <formula>NOT(ISERROR(SEARCH("Extremo",M35)))</formula>
    </cfRule>
    <cfRule type="colorScale" priority="372">
      <colorScale>
        <cfvo type="min"/>
        <cfvo type="max"/>
        <color rgb="FFFF7128"/>
        <color rgb="FFFFEF9C"/>
      </colorScale>
    </cfRule>
  </conditionalFormatting>
  <conditionalFormatting sqref="N35">
    <cfRule type="containsText" dxfId="1239" priority="362" operator="containsText" text="3- Moderado">
      <formula>NOT(ISERROR(SEARCH("3- Moderado",N35)))</formula>
    </cfRule>
    <cfRule type="containsText" dxfId="1238" priority="363" operator="containsText" text="6- Moderado">
      <formula>NOT(ISERROR(SEARCH("6- Moderado",N35)))</formula>
    </cfRule>
    <cfRule type="containsText" dxfId="1237" priority="364" operator="containsText" text="4- Moderado">
      <formula>NOT(ISERROR(SEARCH("4- Moderado",N35)))</formula>
    </cfRule>
    <cfRule type="containsText" dxfId="1236" priority="365" operator="containsText" text="3- Bajo">
      <formula>NOT(ISERROR(SEARCH("3- Bajo",N35)))</formula>
    </cfRule>
    <cfRule type="containsText" dxfId="1235" priority="366" operator="containsText" text="4- Bajo">
      <formula>NOT(ISERROR(SEARCH("4- Bajo",N35)))</formula>
    </cfRule>
    <cfRule type="containsText" dxfId="1234" priority="367" operator="containsText" text="1- Bajo">
      <formula>NOT(ISERROR(SEARCH("1- Bajo",N35)))</formula>
    </cfRule>
  </conditionalFormatting>
  <conditionalFormatting sqref="H35:H39">
    <cfRule type="containsText" dxfId="1233" priority="349" operator="containsText" text="Muy Alta">
      <formula>NOT(ISERROR(SEARCH("Muy Alta",H35)))</formula>
    </cfRule>
    <cfRule type="containsText" dxfId="1232" priority="350" operator="containsText" text="Alta">
      <formula>NOT(ISERROR(SEARCH("Alta",H35)))</formula>
    </cfRule>
    <cfRule type="containsText" dxfId="1231" priority="351" operator="containsText" text="Muy Alta">
      <formula>NOT(ISERROR(SEARCH("Muy Alta",H35)))</formula>
    </cfRule>
    <cfRule type="containsText" dxfId="1230" priority="356" operator="containsText" text="Muy Baja">
      <formula>NOT(ISERROR(SEARCH("Muy Baja",H35)))</formula>
    </cfRule>
    <cfRule type="containsText" dxfId="1229" priority="357" operator="containsText" text="Baja">
      <formula>NOT(ISERROR(SEARCH("Baja",H35)))</formula>
    </cfRule>
    <cfRule type="containsText" dxfId="1228" priority="358" operator="containsText" text="Media">
      <formula>NOT(ISERROR(SEARCH("Media",H35)))</formula>
    </cfRule>
    <cfRule type="containsText" dxfId="1227" priority="359" operator="containsText" text="Alta">
      <formula>NOT(ISERROR(SEARCH("Alta",H35)))</formula>
    </cfRule>
    <cfRule type="containsText" dxfId="1226" priority="361" operator="containsText" text="Muy Alta">
      <formula>NOT(ISERROR(SEARCH("Muy Alta",H35)))</formula>
    </cfRule>
  </conditionalFormatting>
  <conditionalFormatting sqref="I35:I39">
    <cfRule type="containsText" dxfId="1225" priority="352" operator="containsText" text="Catastrófico">
      <formula>NOT(ISERROR(SEARCH("Catastrófico",I35)))</formula>
    </cfRule>
    <cfRule type="containsText" dxfId="1224" priority="353" operator="containsText" text="Mayor">
      <formula>NOT(ISERROR(SEARCH("Mayor",I35)))</formula>
    </cfRule>
    <cfRule type="containsText" dxfId="1223" priority="354" operator="containsText" text="Menor">
      <formula>NOT(ISERROR(SEARCH("Menor",I35)))</formula>
    </cfRule>
    <cfRule type="containsText" dxfId="1222" priority="355" operator="containsText" text="Leve">
      <formula>NOT(ISERROR(SEARCH("Leve",I35)))</formula>
    </cfRule>
    <cfRule type="containsText" dxfId="1221" priority="360" operator="containsText" text="Moderado">
      <formula>NOT(ISERROR(SEARCH("Moderado",I35)))</formula>
    </cfRule>
  </conditionalFormatting>
  <conditionalFormatting sqref="K35:K39">
    <cfRule type="containsText" dxfId="1220" priority="347" operator="containsText" text="Media">
      <formula>NOT(ISERROR(SEARCH("Media",K35)))</formula>
    </cfRule>
  </conditionalFormatting>
  <conditionalFormatting sqref="L35:L39">
    <cfRule type="containsText" dxfId="1219" priority="346" operator="containsText" text="Moderado">
      <formula>NOT(ISERROR(SEARCH("Moderado",L35)))</formula>
    </cfRule>
  </conditionalFormatting>
  <conditionalFormatting sqref="J35:J39">
    <cfRule type="containsText" dxfId="1218" priority="345" operator="containsText" text="Moderado">
      <formula>NOT(ISERROR(SEARCH("Moderado",J35)))</formula>
    </cfRule>
  </conditionalFormatting>
  <conditionalFormatting sqref="J35:J39">
    <cfRule type="containsText" dxfId="1217" priority="343" operator="containsText" text="Bajo">
      <formula>NOT(ISERROR(SEARCH("Bajo",J35)))</formula>
    </cfRule>
    <cfRule type="containsText" dxfId="1216" priority="344" operator="containsText" text="Extremo">
      <formula>NOT(ISERROR(SEARCH("Extremo",J35)))</formula>
    </cfRule>
  </conditionalFormatting>
  <conditionalFormatting sqref="K35:K39">
    <cfRule type="containsText" dxfId="1215" priority="341" operator="containsText" text="Baja">
      <formula>NOT(ISERROR(SEARCH("Baja",K35)))</formula>
    </cfRule>
    <cfRule type="containsText" dxfId="1214" priority="342" operator="containsText" text="Muy Baja">
      <formula>NOT(ISERROR(SEARCH("Muy Baja",K35)))</formula>
    </cfRule>
  </conditionalFormatting>
  <conditionalFormatting sqref="K35:K39">
    <cfRule type="containsText" dxfId="1213" priority="339" operator="containsText" text="Muy Alta">
      <formula>NOT(ISERROR(SEARCH("Muy Alta",K35)))</formula>
    </cfRule>
    <cfRule type="containsText" dxfId="1212" priority="340" operator="containsText" text="Alta">
      <formula>NOT(ISERROR(SEARCH("Alta",K35)))</formula>
    </cfRule>
  </conditionalFormatting>
  <conditionalFormatting sqref="L35:L39">
    <cfRule type="containsText" dxfId="1211" priority="335" operator="containsText" text="Catastrófico">
      <formula>NOT(ISERROR(SEARCH("Catastrófico",L35)))</formula>
    </cfRule>
    <cfRule type="containsText" dxfId="1210" priority="336" operator="containsText" text="Mayor">
      <formula>NOT(ISERROR(SEARCH("Mayor",L35)))</formula>
    </cfRule>
    <cfRule type="containsText" dxfId="1209" priority="337" operator="containsText" text="Menor">
      <formula>NOT(ISERROR(SEARCH("Menor",L35)))</formula>
    </cfRule>
    <cfRule type="containsText" dxfId="1208" priority="338" operator="containsText" text="Leve">
      <formula>NOT(ISERROR(SEARCH("Leve",L35)))</formula>
    </cfRule>
  </conditionalFormatting>
  <conditionalFormatting sqref="O35">
    <cfRule type="containsText" dxfId="1207" priority="7" operator="containsText" text="3- Moderado">
      <formula>NOT(ISERROR(SEARCH("3- Moderado",O35)))</formula>
    </cfRule>
    <cfRule type="containsText" dxfId="1206" priority="8" operator="containsText" text="6- Moderado">
      <formula>NOT(ISERROR(SEARCH("6- Moderado",O35)))</formula>
    </cfRule>
    <cfRule type="containsText" dxfId="1205" priority="9" operator="containsText" text="4- Moderado">
      <formula>NOT(ISERROR(SEARCH("4- Moderado",O35)))</formula>
    </cfRule>
    <cfRule type="containsText" dxfId="1204" priority="10" operator="containsText" text="3- Bajo">
      <formula>NOT(ISERROR(SEARCH("3- Bajo",O35)))</formula>
    </cfRule>
    <cfRule type="containsText" dxfId="1203" priority="11" operator="containsText" text="4- Bajo">
      <formula>NOT(ISERROR(SEARCH("4- Bajo",O35)))</formula>
    </cfRule>
    <cfRule type="containsText" dxfId="1202" priority="12" operator="containsText" text="1- Bajo">
      <formula>NOT(ISERROR(SEARCH("1- Bajo",O35)))</formula>
    </cfRule>
  </conditionalFormatting>
  <dataValidations count="7">
    <dataValidation allowBlank="1" showInputMessage="1" showErrorMessage="1" prompt="Seleccionar el tipo de riesgo teniendo en cuenta que  factor organizaconal afecta. Ver explicacion en hoja " sqref="E8" xr:uid="{00000000-0002-0000-0D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D00-000001000000}"/>
    <dataValidation allowBlank="1" showInputMessage="1" showErrorMessage="1" prompt="Que tan factible es que materialize el riesgo?" sqref="H8" xr:uid="{00000000-0002-0000-0D00-000002000000}"/>
    <dataValidation allowBlank="1" showInputMessage="1" showErrorMessage="1" prompt="El grado de afectación puede ser " sqref="I8" xr:uid="{00000000-0002-0000-0D00-000003000000}"/>
    <dataValidation allowBlank="1" showInputMessage="1" showErrorMessage="1" prompt="Describir las actividades que se van a desarrollar para el proyecto" sqref="O7" xr:uid="{00000000-0002-0000-0D00-000004000000}"/>
    <dataValidation allowBlank="1" showInputMessage="1" showErrorMessage="1" prompt="Seleccionar si el responsable es el responsable de las acciones es el nivel central" sqref="P7:P8" xr:uid="{00000000-0002-0000-0D00-000005000000}"/>
    <dataValidation allowBlank="1" showInputMessage="1" showErrorMessage="1" prompt="seleccionar si el responsable de ejecutar las acciones es el nivel central" sqref="Q8" xr:uid="{00000000-0002-0000-0D00-000006000000}"/>
  </dataValidation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50"/>
  </sheetPr>
  <dimension ref="A1:JR59"/>
  <sheetViews>
    <sheetView topLeftCell="G8" zoomScale="90" zoomScaleNormal="90" workbookViewId="0">
      <pane ySplit="1" topLeftCell="A12" activePane="bottomLeft" state="frozen"/>
      <selection activeCell="D8" sqref="D8"/>
      <selection pane="bottomLeft" activeCell="O20" sqref="O20:O24"/>
    </sheetView>
  </sheetViews>
  <sheetFormatPr baseColWidth="10" defaultColWidth="11.42578125" defaultRowHeight="15"/>
  <cols>
    <col min="1" max="2" width="18.42578125" style="82" customWidth="1"/>
    <col min="3" max="3" width="20.5703125" customWidth="1"/>
    <col min="4" max="4" width="20.5703125" style="82" customWidth="1"/>
    <col min="5" max="5" width="18" style="181" customWidth="1"/>
    <col min="6" max="6" width="40.140625" customWidth="1"/>
    <col min="7" max="7" width="20.42578125" customWidth="1"/>
    <col min="8" max="8" width="10.42578125" style="182" customWidth="1"/>
    <col min="9" max="9" width="11.42578125" style="182" customWidth="1"/>
    <col min="10" max="10" width="10.140625" style="183" customWidth="1"/>
    <col min="11" max="11" width="11.42578125" style="182" customWidth="1"/>
    <col min="12" max="12" width="10.85546875" style="182" customWidth="1"/>
    <col min="13" max="13" width="18.28515625" style="182" bestFit="1" customWidth="1"/>
    <col min="14" max="14" width="18.28515625" bestFit="1" customWidth="1"/>
    <col min="15" max="15" width="32.85546875" customWidth="1"/>
    <col min="16" max="16" width="15" customWidth="1"/>
    <col min="17" max="17" width="15.85546875" customWidth="1"/>
    <col min="18" max="18" width="16" customWidth="1"/>
    <col min="19" max="19" width="16.28515625" customWidth="1"/>
    <col min="20" max="20" width="50.7109375" customWidth="1"/>
    <col min="21" max="176" width="11.42578125" style="7"/>
  </cols>
  <sheetData>
    <row r="1" spans="1:278" s="154" customFormat="1" ht="16.5" hidden="1" customHeight="1">
      <c r="A1" s="398"/>
      <c r="B1" s="399"/>
      <c r="C1" s="399"/>
      <c r="D1" s="526" t="s">
        <v>547</v>
      </c>
      <c r="E1" s="526"/>
      <c r="F1" s="526"/>
      <c r="G1" s="526"/>
      <c r="H1" s="526"/>
      <c r="I1" s="526"/>
      <c r="J1" s="526"/>
      <c r="K1" s="526"/>
      <c r="L1" s="526"/>
      <c r="M1" s="526"/>
      <c r="N1" s="526"/>
      <c r="O1" s="526"/>
      <c r="P1" s="526"/>
      <c r="Q1" s="527"/>
      <c r="R1" s="390" t="s">
        <v>204</v>
      </c>
      <c r="S1" s="390"/>
      <c r="T1" s="390"/>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c r="GI1" s="153"/>
      <c r="GJ1" s="153"/>
      <c r="GK1" s="153"/>
      <c r="GL1" s="153"/>
      <c r="GM1" s="153"/>
      <c r="GN1" s="153"/>
      <c r="GO1" s="153"/>
      <c r="GP1" s="153"/>
      <c r="GQ1" s="153"/>
      <c r="GR1" s="153"/>
      <c r="GS1" s="153"/>
      <c r="GT1" s="153"/>
      <c r="GU1" s="153"/>
      <c r="GV1" s="153"/>
      <c r="GW1" s="153"/>
      <c r="GX1" s="153"/>
      <c r="GY1" s="153"/>
      <c r="GZ1" s="153"/>
      <c r="HA1" s="153"/>
      <c r="HB1" s="153"/>
      <c r="HC1" s="153"/>
      <c r="HD1" s="153"/>
      <c r="HE1" s="153"/>
      <c r="HF1" s="153"/>
      <c r="HG1" s="153"/>
      <c r="HH1" s="153"/>
      <c r="HI1" s="153"/>
      <c r="HJ1" s="153"/>
      <c r="HK1" s="153"/>
      <c r="HL1" s="153"/>
      <c r="HM1" s="153"/>
      <c r="HN1" s="153"/>
      <c r="HO1" s="153"/>
      <c r="HP1" s="153"/>
      <c r="HQ1" s="153"/>
      <c r="HR1" s="153"/>
      <c r="HS1" s="153"/>
      <c r="HT1" s="153"/>
      <c r="HU1" s="153"/>
      <c r="HV1" s="153"/>
      <c r="HW1" s="153"/>
      <c r="HX1" s="153"/>
      <c r="HY1" s="153"/>
      <c r="HZ1" s="153"/>
      <c r="IA1" s="153"/>
      <c r="IB1" s="153"/>
      <c r="IC1" s="153"/>
      <c r="ID1" s="153"/>
      <c r="IE1" s="153"/>
      <c r="IF1" s="153"/>
      <c r="IG1" s="153"/>
      <c r="IH1" s="153"/>
      <c r="II1" s="153"/>
      <c r="IJ1" s="153"/>
      <c r="IK1" s="153"/>
      <c r="IL1" s="153"/>
      <c r="IM1" s="153"/>
      <c r="IN1" s="153"/>
      <c r="IO1" s="153"/>
      <c r="IP1" s="153"/>
      <c r="IQ1" s="153"/>
      <c r="IR1" s="153"/>
      <c r="IS1" s="153"/>
      <c r="IT1" s="153"/>
      <c r="IU1" s="153"/>
      <c r="IV1" s="153"/>
      <c r="IW1" s="153"/>
      <c r="IX1" s="153"/>
      <c r="IY1" s="153"/>
      <c r="IZ1" s="153"/>
      <c r="JA1" s="153"/>
      <c r="JB1" s="153"/>
      <c r="JC1" s="153"/>
      <c r="JD1" s="153"/>
      <c r="JE1" s="153"/>
      <c r="JF1" s="153"/>
      <c r="JG1" s="153"/>
      <c r="JH1" s="153"/>
      <c r="JI1" s="153"/>
      <c r="JJ1" s="153"/>
      <c r="JK1" s="153"/>
      <c r="JL1" s="153"/>
      <c r="JM1" s="153"/>
      <c r="JN1" s="153"/>
      <c r="JO1" s="153"/>
      <c r="JP1" s="153"/>
      <c r="JQ1" s="153"/>
      <c r="JR1" s="153"/>
    </row>
    <row r="2" spans="1:278" s="154" customFormat="1" ht="39.75" hidden="1" customHeight="1">
      <c r="A2" s="400"/>
      <c r="B2" s="401"/>
      <c r="C2" s="401"/>
      <c r="D2" s="528"/>
      <c r="E2" s="528"/>
      <c r="F2" s="528"/>
      <c r="G2" s="528"/>
      <c r="H2" s="528"/>
      <c r="I2" s="528"/>
      <c r="J2" s="528"/>
      <c r="K2" s="528"/>
      <c r="L2" s="528"/>
      <c r="M2" s="528"/>
      <c r="N2" s="528"/>
      <c r="O2" s="528"/>
      <c r="P2" s="528"/>
      <c r="Q2" s="529"/>
      <c r="R2" s="390"/>
      <c r="S2" s="390"/>
      <c r="T2" s="390"/>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row>
    <row r="3" spans="1:278" s="154" customFormat="1" ht="3" hidden="1" customHeight="1">
      <c r="A3" s="2"/>
      <c r="B3" s="2"/>
      <c r="C3" s="3"/>
      <c r="D3" s="528"/>
      <c r="E3" s="528"/>
      <c r="F3" s="528"/>
      <c r="G3" s="528"/>
      <c r="H3" s="528"/>
      <c r="I3" s="528"/>
      <c r="J3" s="528"/>
      <c r="K3" s="528"/>
      <c r="L3" s="528"/>
      <c r="M3" s="528"/>
      <c r="N3" s="528"/>
      <c r="O3" s="528"/>
      <c r="P3" s="528"/>
      <c r="Q3" s="529"/>
      <c r="R3" s="390"/>
      <c r="S3" s="390"/>
      <c r="T3" s="390"/>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row>
    <row r="4" spans="1:278" s="154" customFormat="1" ht="41.25" hidden="1" customHeight="1">
      <c r="A4" s="391" t="s">
        <v>205</v>
      </c>
      <c r="B4" s="392"/>
      <c r="C4" s="393"/>
      <c r="D4" s="394" t="str">
        <f>'Mapa Final'!D4</f>
        <v>Gestión de la formación judicial</v>
      </c>
      <c r="E4" s="395"/>
      <c r="F4" s="395"/>
      <c r="G4" s="395"/>
      <c r="H4" s="395"/>
      <c r="I4" s="395"/>
      <c r="J4" s="395"/>
      <c r="K4" s="395"/>
      <c r="L4" s="395"/>
      <c r="M4" s="395"/>
      <c r="N4" s="396"/>
      <c r="O4" s="397"/>
      <c r="P4" s="397"/>
      <c r="Q4" s="397"/>
      <c r="R4" s="1"/>
      <c r="S4" s="1"/>
      <c r="T4" s="1"/>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row>
    <row r="5" spans="1:278" s="154" customFormat="1" ht="52.5" hidden="1" customHeight="1">
      <c r="A5" s="391" t="s">
        <v>207</v>
      </c>
      <c r="B5" s="392"/>
      <c r="C5" s="393"/>
      <c r="D5" s="402" t="str">
        <f>'Mapa Final'!D5</f>
        <v>Contribuir a través de la formación judicial al fortalecimiento de las competencias requeridas para el ejercicio de la función judicial tanto en los magistrados (as), jueces y empleados (as) judiciales como en los jueces y juezas de paz y en las autoridades indígenas que administran justicia, mediante el desarrollo y seguimiento del plan de formación de la Rama Judicial de acuerdo con los recursos asignados; dando cumplimiento en el marco del Sistema de Gestión de Calidad, Medio Ambiente, Seguridad y Salud en el Trabajo.</v>
      </c>
      <c r="E5" s="403"/>
      <c r="F5" s="403"/>
      <c r="G5" s="403"/>
      <c r="H5" s="403"/>
      <c r="I5" s="403"/>
      <c r="J5" s="403"/>
      <c r="K5" s="403"/>
      <c r="L5" s="403"/>
      <c r="M5" s="403"/>
      <c r="N5" s="404"/>
      <c r="O5" s="1"/>
      <c r="P5" s="1"/>
      <c r="Q5" s="1"/>
      <c r="R5" s="1"/>
      <c r="S5" s="1"/>
      <c r="T5" s="1"/>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c r="BF5" s="153"/>
      <c r="BG5" s="153"/>
      <c r="BH5" s="153"/>
      <c r="BI5" s="153"/>
      <c r="BJ5" s="153"/>
      <c r="BK5" s="153"/>
      <c r="BL5" s="153"/>
      <c r="BM5" s="153"/>
      <c r="BN5" s="153"/>
      <c r="BO5" s="153"/>
      <c r="BP5" s="153"/>
      <c r="BQ5" s="153"/>
      <c r="BR5" s="153"/>
      <c r="BS5" s="153"/>
      <c r="BT5" s="153"/>
      <c r="BU5" s="153"/>
      <c r="BV5" s="153"/>
      <c r="BW5" s="153"/>
      <c r="BX5" s="153"/>
      <c r="BY5" s="153"/>
      <c r="BZ5" s="153"/>
      <c r="CA5" s="153"/>
      <c r="CB5" s="153"/>
      <c r="CC5" s="153"/>
      <c r="CD5" s="153"/>
      <c r="CE5" s="153"/>
      <c r="CF5" s="153"/>
      <c r="CG5" s="153"/>
      <c r="CH5" s="153"/>
      <c r="CI5" s="153"/>
      <c r="CJ5" s="153"/>
      <c r="CK5" s="153"/>
      <c r="CL5" s="153"/>
      <c r="CM5" s="153"/>
      <c r="CN5" s="153"/>
      <c r="CO5" s="153"/>
      <c r="CP5" s="153"/>
      <c r="CQ5" s="153"/>
      <c r="CR5" s="153"/>
      <c r="CS5" s="153"/>
      <c r="CT5" s="153"/>
      <c r="CU5" s="153"/>
      <c r="CV5" s="153"/>
      <c r="CW5" s="153"/>
      <c r="CX5" s="153"/>
      <c r="CY5" s="153"/>
      <c r="CZ5" s="153"/>
      <c r="DA5" s="153"/>
      <c r="DB5" s="153"/>
      <c r="DC5" s="153"/>
      <c r="DD5" s="153"/>
      <c r="DE5" s="153"/>
      <c r="DF5" s="153"/>
      <c r="DG5" s="153"/>
      <c r="DH5" s="153"/>
      <c r="DI5" s="153"/>
      <c r="DJ5" s="153"/>
      <c r="DK5" s="153"/>
      <c r="DL5" s="153"/>
      <c r="DM5" s="153"/>
      <c r="DN5" s="153"/>
      <c r="DO5" s="153"/>
      <c r="DP5" s="153"/>
      <c r="DQ5" s="153"/>
      <c r="DR5" s="153"/>
      <c r="DS5" s="153"/>
      <c r="DT5" s="153"/>
      <c r="DU5" s="153"/>
      <c r="DV5" s="153"/>
      <c r="DW5" s="153"/>
      <c r="DX5" s="153"/>
      <c r="DY5" s="153"/>
      <c r="DZ5" s="153"/>
      <c r="EA5" s="153"/>
      <c r="EB5" s="153"/>
      <c r="EC5" s="153"/>
      <c r="ED5" s="153"/>
      <c r="EE5" s="153"/>
      <c r="EF5" s="153"/>
      <c r="EG5" s="153"/>
      <c r="EH5" s="153"/>
      <c r="EI5" s="153"/>
      <c r="EJ5" s="153"/>
      <c r="EK5" s="153"/>
      <c r="EL5" s="153"/>
      <c r="EM5" s="153"/>
      <c r="EN5" s="153"/>
      <c r="EO5" s="153"/>
      <c r="EP5" s="153"/>
      <c r="EQ5" s="153"/>
      <c r="ER5" s="153"/>
      <c r="ES5" s="153"/>
      <c r="ET5" s="153"/>
      <c r="EU5" s="153"/>
      <c r="EV5" s="153"/>
      <c r="EW5" s="153"/>
      <c r="EX5" s="153"/>
      <c r="EY5" s="153"/>
      <c r="EZ5" s="153"/>
      <c r="FA5" s="153"/>
      <c r="FB5" s="153"/>
      <c r="FC5" s="153"/>
      <c r="FD5" s="153"/>
      <c r="FE5" s="153"/>
      <c r="FF5" s="153"/>
      <c r="FG5" s="153"/>
      <c r="FH5" s="153"/>
      <c r="FI5" s="153"/>
      <c r="FJ5" s="153"/>
      <c r="FK5" s="153"/>
      <c r="FL5" s="153"/>
      <c r="FM5" s="153"/>
      <c r="FN5" s="153"/>
      <c r="FO5" s="153"/>
      <c r="FP5" s="153"/>
      <c r="FQ5" s="153"/>
      <c r="FR5" s="153"/>
      <c r="FS5" s="153"/>
      <c r="FT5" s="153"/>
      <c r="FU5" s="153"/>
      <c r="FV5" s="153"/>
      <c r="FW5" s="153"/>
      <c r="FX5" s="153"/>
      <c r="FY5" s="153"/>
      <c r="FZ5" s="153"/>
      <c r="GA5" s="153"/>
      <c r="GB5" s="153"/>
      <c r="GC5" s="153"/>
      <c r="GD5" s="153"/>
      <c r="GE5" s="153"/>
      <c r="GF5" s="153"/>
      <c r="GG5" s="153"/>
      <c r="GH5" s="153"/>
      <c r="GI5" s="153"/>
      <c r="GJ5" s="153"/>
      <c r="GK5" s="153"/>
      <c r="GL5" s="153"/>
      <c r="GM5" s="153"/>
      <c r="GN5" s="153"/>
      <c r="GO5" s="153"/>
      <c r="GP5" s="153"/>
      <c r="GQ5" s="153"/>
      <c r="GR5" s="153"/>
      <c r="GS5" s="153"/>
      <c r="GT5" s="153"/>
      <c r="GU5" s="153"/>
      <c r="GV5" s="153"/>
      <c r="GW5" s="153"/>
      <c r="GX5" s="153"/>
      <c r="GY5" s="153"/>
      <c r="GZ5" s="153"/>
      <c r="HA5" s="153"/>
      <c r="HB5" s="153"/>
      <c r="HC5" s="153"/>
      <c r="HD5" s="153"/>
      <c r="HE5" s="153"/>
      <c r="HF5" s="153"/>
      <c r="HG5" s="153"/>
      <c r="HH5" s="153"/>
      <c r="HI5" s="153"/>
      <c r="HJ5" s="153"/>
      <c r="HK5" s="153"/>
      <c r="HL5" s="153"/>
      <c r="HM5" s="153"/>
      <c r="HN5" s="153"/>
      <c r="HO5" s="153"/>
      <c r="HP5" s="153"/>
      <c r="HQ5" s="153"/>
      <c r="HR5" s="153"/>
      <c r="HS5" s="153"/>
      <c r="HT5" s="153"/>
      <c r="HU5" s="153"/>
      <c r="HV5" s="153"/>
      <c r="HW5" s="153"/>
      <c r="HX5" s="153"/>
      <c r="HY5" s="153"/>
      <c r="HZ5" s="153"/>
      <c r="IA5" s="153"/>
      <c r="IB5" s="153"/>
      <c r="IC5" s="153"/>
      <c r="ID5" s="153"/>
      <c r="IE5" s="153"/>
      <c r="IF5" s="153"/>
      <c r="IG5" s="153"/>
      <c r="IH5" s="153"/>
      <c r="II5" s="153"/>
      <c r="IJ5" s="153"/>
      <c r="IK5" s="153"/>
      <c r="IL5" s="153"/>
      <c r="IM5" s="153"/>
      <c r="IN5" s="153"/>
      <c r="IO5" s="153"/>
      <c r="IP5" s="153"/>
      <c r="IQ5" s="153"/>
      <c r="IR5" s="153"/>
      <c r="IS5" s="153"/>
      <c r="IT5" s="153"/>
      <c r="IU5" s="153"/>
      <c r="IV5" s="153"/>
      <c r="IW5" s="153"/>
      <c r="IX5" s="153"/>
      <c r="IY5" s="153"/>
      <c r="IZ5" s="153"/>
      <c r="JA5" s="153"/>
      <c r="JB5" s="153"/>
      <c r="JC5" s="153"/>
      <c r="JD5" s="153"/>
      <c r="JE5" s="153"/>
      <c r="JF5" s="153"/>
      <c r="JG5" s="153"/>
      <c r="JH5" s="153"/>
      <c r="JI5" s="153"/>
      <c r="JJ5" s="153"/>
      <c r="JK5" s="153"/>
      <c r="JL5" s="153"/>
      <c r="JM5" s="153"/>
      <c r="JN5" s="153"/>
      <c r="JO5" s="153"/>
      <c r="JP5" s="153"/>
      <c r="JQ5" s="153"/>
      <c r="JR5" s="153"/>
    </row>
    <row r="6" spans="1:278" s="154" customFormat="1" ht="32.25" hidden="1" customHeight="1" thickBot="1">
      <c r="A6" s="391" t="s">
        <v>208</v>
      </c>
      <c r="B6" s="392"/>
      <c r="C6" s="393"/>
      <c r="D6" s="402" t="str">
        <f>'Mapa Final'!D6</f>
        <v xml:space="preserve">Nivel Central </v>
      </c>
      <c r="E6" s="403"/>
      <c r="F6" s="403"/>
      <c r="G6" s="403"/>
      <c r="H6" s="403"/>
      <c r="I6" s="403"/>
      <c r="J6" s="403"/>
      <c r="K6" s="403"/>
      <c r="L6" s="403"/>
      <c r="M6" s="403"/>
      <c r="N6" s="404"/>
      <c r="O6" s="1"/>
      <c r="P6" s="1"/>
      <c r="Q6" s="1"/>
      <c r="R6" s="1"/>
      <c r="S6" s="1"/>
      <c r="T6" s="1"/>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c r="BF6" s="153"/>
      <c r="BG6" s="153"/>
      <c r="BH6" s="153"/>
      <c r="BI6" s="153"/>
      <c r="BJ6" s="153"/>
      <c r="BK6" s="153"/>
      <c r="BL6" s="153"/>
      <c r="BM6" s="153"/>
      <c r="BN6" s="153"/>
      <c r="BO6" s="153"/>
      <c r="BP6" s="153"/>
      <c r="BQ6" s="153"/>
      <c r="BR6" s="153"/>
      <c r="BS6" s="153"/>
      <c r="BT6" s="153"/>
      <c r="BU6" s="153"/>
      <c r="BV6" s="153"/>
      <c r="BW6" s="153"/>
      <c r="BX6" s="153"/>
      <c r="BY6" s="153"/>
      <c r="BZ6" s="153"/>
      <c r="CA6" s="153"/>
      <c r="CB6" s="153"/>
      <c r="CC6" s="153"/>
      <c r="CD6" s="153"/>
      <c r="CE6" s="153"/>
      <c r="CF6" s="153"/>
      <c r="CG6" s="153"/>
      <c r="CH6" s="153"/>
      <c r="CI6" s="153"/>
      <c r="CJ6" s="153"/>
      <c r="CK6" s="153"/>
      <c r="CL6" s="153"/>
      <c r="CM6" s="153"/>
      <c r="CN6" s="153"/>
      <c r="CO6" s="153"/>
      <c r="CP6" s="153"/>
      <c r="CQ6" s="153"/>
      <c r="CR6" s="153"/>
      <c r="CS6" s="153"/>
      <c r="CT6" s="153"/>
      <c r="CU6" s="153"/>
      <c r="CV6" s="153"/>
      <c r="CW6" s="153"/>
      <c r="CX6" s="153"/>
      <c r="CY6" s="153"/>
      <c r="CZ6" s="153"/>
      <c r="DA6" s="153"/>
      <c r="DB6" s="153"/>
      <c r="DC6" s="153"/>
      <c r="DD6" s="153"/>
      <c r="DE6" s="153"/>
      <c r="DF6" s="153"/>
      <c r="DG6" s="153"/>
      <c r="DH6" s="153"/>
      <c r="DI6" s="153"/>
      <c r="DJ6" s="153"/>
      <c r="DK6" s="153"/>
      <c r="DL6" s="153"/>
      <c r="DM6" s="153"/>
      <c r="DN6" s="153"/>
      <c r="DO6" s="153"/>
      <c r="DP6" s="153"/>
      <c r="DQ6" s="153"/>
      <c r="DR6" s="153"/>
      <c r="DS6" s="153"/>
      <c r="DT6" s="153"/>
      <c r="DU6" s="153"/>
      <c r="DV6" s="153"/>
      <c r="DW6" s="153"/>
      <c r="DX6" s="153"/>
      <c r="DY6" s="153"/>
      <c r="DZ6" s="153"/>
      <c r="EA6" s="153"/>
      <c r="EB6" s="153"/>
      <c r="EC6" s="153"/>
      <c r="ED6" s="153"/>
      <c r="EE6" s="153"/>
      <c r="EF6" s="153"/>
      <c r="EG6" s="153"/>
      <c r="EH6" s="153"/>
      <c r="EI6" s="153"/>
      <c r="EJ6" s="153"/>
      <c r="EK6" s="153"/>
      <c r="EL6" s="153"/>
      <c r="EM6" s="153"/>
      <c r="EN6" s="153"/>
      <c r="EO6" s="153"/>
      <c r="EP6" s="153"/>
      <c r="EQ6" s="153"/>
      <c r="ER6" s="153"/>
      <c r="ES6" s="153"/>
      <c r="ET6" s="153"/>
      <c r="EU6" s="153"/>
      <c r="EV6" s="153"/>
      <c r="EW6" s="153"/>
      <c r="EX6" s="153"/>
      <c r="EY6" s="153"/>
      <c r="EZ6" s="153"/>
      <c r="FA6" s="153"/>
      <c r="FB6" s="153"/>
      <c r="FC6" s="153"/>
      <c r="FD6" s="153"/>
      <c r="FE6" s="153"/>
      <c r="FF6" s="153"/>
      <c r="FG6" s="153"/>
      <c r="FH6" s="153"/>
      <c r="FI6" s="153"/>
      <c r="FJ6" s="153"/>
      <c r="FK6" s="153"/>
      <c r="FL6" s="153"/>
      <c r="FM6" s="153"/>
      <c r="FN6" s="153"/>
      <c r="FO6" s="153"/>
      <c r="FP6" s="153"/>
      <c r="FQ6" s="153"/>
      <c r="FR6" s="153"/>
      <c r="FS6" s="153"/>
      <c r="FT6" s="153"/>
      <c r="FU6" s="153"/>
      <c r="FV6" s="153"/>
      <c r="FW6" s="153"/>
      <c r="FX6" s="153"/>
      <c r="FY6" s="153"/>
      <c r="FZ6" s="153"/>
      <c r="GA6" s="153"/>
      <c r="GB6" s="153"/>
      <c r="GC6" s="153"/>
      <c r="GD6" s="153"/>
      <c r="GE6" s="153"/>
      <c r="GF6" s="153"/>
      <c r="GG6" s="153"/>
      <c r="GH6" s="153"/>
      <c r="GI6" s="153"/>
      <c r="GJ6" s="153"/>
      <c r="GK6" s="153"/>
      <c r="GL6" s="153"/>
      <c r="GM6" s="153"/>
      <c r="GN6" s="153"/>
      <c r="GO6" s="153"/>
      <c r="GP6" s="153"/>
      <c r="GQ6" s="153"/>
      <c r="GR6" s="153"/>
      <c r="GS6" s="153"/>
      <c r="GT6" s="153"/>
      <c r="GU6" s="153"/>
      <c r="GV6" s="153"/>
      <c r="GW6" s="153"/>
      <c r="GX6" s="153"/>
      <c r="GY6" s="153"/>
      <c r="GZ6" s="153"/>
      <c r="HA6" s="153"/>
      <c r="HB6" s="153"/>
      <c r="HC6" s="153"/>
      <c r="HD6" s="153"/>
      <c r="HE6" s="153"/>
      <c r="HF6" s="153"/>
      <c r="HG6" s="153"/>
      <c r="HH6" s="153"/>
      <c r="HI6" s="153"/>
      <c r="HJ6" s="153"/>
      <c r="HK6" s="153"/>
      <c r="HL6" s="153"/>
      <c r="HM6" s="153"/>
      <c r="HN6" s="153"/>
      <c r="HO6" s="153"/>
      <c r="HP6" s="153"/>
      <c r="HQ6" s="153"/>
      <c r="HR6" s="153"/>
      <c r="HS6" s="153"/>
      <c r="HT6" s="153"/>
      <c r="HU6" s="153"/>
      <c r="HV6" s="153"/>
      <c r="HW6" s="153"/>
      <c r="HX6" s="153"/>
      <c r="HY6" s="153"/>
      <c r="HZ6" s="153"/>
      <c r="IA6" s="153"/>
      <c r="IB6" s="153"/>
      <c r="IC6" s="153"/>
      <c r="ID6" s="153"/>
      <c r="IE6" s="153"/>
      <c r="IF6" s="153"/>
      <c r="IG6" s="153"/>
      <c r="IH6" s="153"/>
      <c r="II6" s="153"/>
      <c r="IJ6" s="153"/>
      <c r="IK6" s="153"/>
      <c r="IL6" s="153"/>
      <c r="IM6" s="153"/>
      <c r="IN6" s="153"/>
      <c r="IO6" s="153"/>
      <c r="IP6" s="153"/>
      <c r="IQ6" s="153"/>
      <c r="IR6" s="153"/>
      <c r="IS6" s="153"/>
      <c r="IT6" s="153"/>
      <c r="IU6" s="153"/>
      <c r="IV6" s="153"/>
      <c r="IW6" s="153"/>
      <c r="IX6" s="153"/>
      <c r="IY6" s="153"/>
      <c r="IZ6" s="153"/>
      <c r="JA6" s="153"/>
      <c r="JB6" s="153"/>
      <c r="JC6" s="153"/>
      <c r="JD6" s="153"/>
      <c r="JE6" s="153"/>
      <c r="JF6" s="153"/>
      <c r="JG6" s="153"/>
      <c r="JH6" s="153"/>
      <c r="JI6" s="153"/>
      <c r="JJ6" s="153"/>
      <c r="JK6" s="153"/>
      <c r="JL6" s="153"/>
      <c r="JM6" s="153"/>
      <c r="JN6" s="153"/>
      <c r="JO6" s="153"/>
      <c r="JP6" s="153"/>
      <c r="JQ6" s="153"/>
      <c r="JR6" s="153"/>
    </row>
    <row r="7" spans="1:278" s="177" customFormat="1" ht="39.75" hidden="1" customHeight="1" thickTop="1" thickBot="1">
      <c r="A7" s="534" t="s">
        <v>530</v>
      </c>
      <c r="B7" s="535"/>
      <c r="C7" s="535"/>
      <c r="D7" s="535"/>
      <c r="E7" s="535"/>
      <c r="F7" s="536"/>
      <c r="G7" s="184"/>
      <c r="H7" s="537" t="s">
        <v>531</v>
      </c>
      <c r="I7" s="537"/>
      <c r="J7" s="537"/>
      <c r="K7" s="537" t="s">
        <v>532</v>
      </c>
      <c r="L7" s="537"/>
      <c r="M7" s="537"/>
      <c r="N7" s="538" t="s">
        <v>533</v>
      </c>
      <c r="O7" s="530" t="s">
        <v>534</v>
      </c>
      <c r="P7" s="532" t="s">
        <v>535</v>
      </c>
      <c r="Q7" s="533"/>
      <c r="R7" s="532" t="s">
        <v>536</v>
      </c>
      <c r="S7" s="533"/>
      <c r="T7" s="539" t="s">
        <v>548</v>
      </c>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c r="AW7" s="190"/>
      <c r="AX7" s="190"/>
      <c r="AY7" s="190"/>
      <c r="AZ7" s="190"/>
      <c r="BA7" s="190"/>
      <c r="BB7" s="190"/>
      <c r="BC7" s="190"/>
      <c r="BD7" s="190"/>
      <c r="BE7" s="190"/>
      <c r="BF7" s="190"/>
      <c r="BG7" s="190"/>
      <c r="BH7" s="190"/>
      <c r="BI7" s="190"/>
      <c r="BJ7" s="190"/>
      <c r="BK7" s="190"/>
      <c r="BL7" s="190"/>
      <c r="BM7" s="190"/>
      <c r="BN7" s="190"/>
      <c r="BO7" s="190"/>
      <c r="BP7" s="190"/>
      <c r="BQ7" s="190"/>
      <c r="BR7" s="190"/>
      <c r="BS7" s="190"/>
      <c r="BT7" s="190"/>
      <c r="BU7" s="190"/>
      <c r="BV7" s="190"/>
      <c r="BW7" s="190"/>
      <c r="BX7" s="190"/>
      <c r="BY7" s="190"/>
      <c r="BZ7" s="190"/>
      <c r="CA7" s="190"/>
      <c r="CB7" s="190"/>
      <c r="CC7" s="190"/>
      <c r="CD7" s="190"/>
      <c r="CE7" s="190"/>
      <c r="CF7" s="190"/>
      <c r="CG7" s="190"/>
      <c r="CH7" s="190"/>
      <c r="CI7" s="190"/>
      <c r="CJ7" s="190"/>
      <c r="CK7" s="190"/>
      <c r="CL7" s="190"/>
      <c r="CM7" s="190"/>
      <c r="CN7" s="190"/>
      <c r="CO7" s="190"/>
      <c r="CP7" s="190"/>
      <c r="CQ7" s="190"/>
      <c r="CR7" s="190"/>
      <c r="CS7" s="190"/>
      <c r="CT7" s="190"/>
      <c r="CU7" s="190"/>
      <c r="CV7" s="190"/>
      <c r="CW7" s="190"/>
      <c r="CX7" s="190"/>
      <c r="CY7" s="190"/>
      <c r="CZ7" s="190"/>
      <c r="DA7" s="190"/>
      <c r="DB7" s="190"/>
      <c r="DC7" s="190"/>
      <c r="DD7" s="190"/>
      <c r="DE7" s="190"/>
      <c r="DF7" s="190"/>
      <c r="DG7" s="190"/>
      <c r="DH7" s="190"/>
      <c r="DI7" s="190"/>
      <c r="DJ7" s="190"/>
      <c r="DK7" s="190"/>
      <c r="DL7" s="190"/>
      <c r="DM7" s="190"/>
      <c r="DN7" s="190"/>
      <c r="DO7" s="190"/>
      <c r="DP7" s="190"/>
      <c r="DQ7" s="190"/>
      <c r="DR7" s="190"/>
      <c r="DS7" s="190"/>
      <c r="DT7" s="190"/>
      <c r="DU7" s="190"/>
      <c r="DV7" s="190"/>
      <c r="DW7" s="190"/>
      <c r="DX7" s="190"/>
      <c r="DY7" s="190"/>
      <c r="DZ7" s="190"/>
      <c r="EA7" s="190"/>
      <c r="EB7" s="190"/>
      <c r="EC7" s="190"/>
      <c r="ED7" s="190"/>
      <c r="EE7" s="190"/>
      <c r="EF7" s="190"/>
      <c r="EG7" s="190"/>
      <c r="EH7" s="190"/>
      <c r="EI7" s="190"/>
      <c r="EJ7" s="190"/>
      <c r="EK7" s="190"/>
      <c r="EL7" s="190"/>
      <c r="EM7" s="190"/>
      <c r="EN7" s="190"/>
      <c r="EO7" s="190"/>
      <c r="EP7" s="190"/>
      <c r="EQ7" s="190"/>
      <c r="ER7" s="190"/>
      <c r="ES7" s="190"/>
      <c r="ET7" s="190"/>
      <c r="EU7" s="190"/>
      <c r="EV7" s="190"/>
      <c r="EW7" s="190"/>
      <c r="EX7" s="190"/>
      <c r="EY7" s="190"/>
      <c r="EZ7" s="190"/>
      <c r="FA7" s="190"/>
      <c r="FB7" s="190"/>
      <c r="FC7" s="190"/>
      <c r="FD7" s="190"/>
      <c r="FE7" s="190"/>
      <c r="FF7" s="190"/>
      <c r="FG7" s="190"/>
      <c r="FH7" s="190"/>
      <c r="FI7" s="190"/>
      <c r="FJ7" s="190"/>
      <c r="FK7" s="190"/>
      <c r="FL7" s="190"/>
      <c r="FM7" s="190"/>
      <c r="FN7" s="190"/>
      <c r="FO7" s="190"/>
      <c r="FP7" s="190"/>
      <c r="FQ7" s="190"/>
      <c r="FR7" s="190"/>
      <c r="FS7" s="190"/>
      <c r="FT7" s="190"/>
    </row>
    <row r="8" spans="1:278" s="178" customFormat="1" ht="60.95" customHeight="1" thickTop="1" thickBot="1">
      <c r="A8" s="193" t="s">
        <v>25</v>
      </c>
      <c r="B8" s="193" t="s">
        <v>215</v>
      </c>
      <c r="C8" s="194" t="s">
        <v>157</v>
      </c>
      <c r="D8" s="185" t="s">
        <v>216</v>
      </c>
      <c r="E8" s="186" t="s">
        <v>161</v>
      </c>
      <c r="F8" s="186" t="s">
        <v>163</v>
      </c>
      <c r="G8" s="186" t="s">
        <v>165</v>
      </c>
      <c r="H8" s="187" t="s">
        <v>538</v>
      </c>
      <c r="I8" s="187" t="s">
        <v>502</v>
      </c>
      <c r="J8" s="187" t="s">
        <v>539</v>
      </c>
      <c r="K8" s="187" t="s">
        <v>538</v>
      </c>
      <c r="L8" s="187" t="s">
        <v>540</v>
      </c>
      <c r="M8" s="187" t="s">
        <v>539</v>
      </c>
      <c r="N8" s="538"/>
      <c r="O8" s="531"/>
      <c r="P8" s="188" t="s">
        <v>541</v>
      </c>
      <c r="Q8" s="188" t="s">
        <v>542</v>
      </c>
      <c r="R8" s="188" t="s">
        <v>543</v>
      </c>
      <c r="S8" s="188" t="s">
        <v>544</v>
      </c>
      <c r="T8" s="539"/>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c r="AX8" s="191"/>
      <c r="AY8" s="191"/>
      <c r="AZ8" s="191"/>
      <c r="BA8" s="191"/>
      <c r="BB8" s="191"/>
      <c r="BC8" s="191"/>
      <c r="BD8" s="191"/>
      <c r="BE8" s="191"/>
      <c r="BF8" s="191"/>
      <c r="BG8" s="191"/>
      <c r="BH8" s="191"/>
      <c r="BI8" s="191"/>
      <c r="BJ8" s="191"/>
      <c r="BK8" s="191"/>
      <c r="BL8" s="191"/>
      <c r="BM8" s="191"/>
      <c r="BN8" s="191"/>
      <c r="BO8" s="191"/>
      <c r="BP8" s="191"/>
      <c r="BQ8" s="191"/>
      <c r="BR8" s="191"/>
      <c r="BS8" s="191"/>
      <c r="BT8" s="191"/>
      <c r="BU8" s="191"/>
      <c r="BV8" s="191"/>
      <c r="BW8" s="191"/>
      <c r="BX8" s="191"/>
      <c r="BY8" s="191"/>
      <c r="BZ8" s="191"/>
      <c r="CA8" s="191"/>
      <c r="CB8" s="191"/>
      <c r="CC8" s="191"/>
      <c r="CD8" s="191"/>
      <c r="CE8" s="191"/>
      <c r="CF8" s="191"/>
      <c r="CG8" s="191"/>
      <c r="CH8" s="191"/>
      <c r="CI8" s="191"/>
      <c r="CJ8" s="191"/>
      <c r="CK8" s="191"/>
      <c r="CL8" s="191"/>
      <c r="CM8" s="191"/>
      <c r="CN8" s="191"/>
      <c r="CO8" s="191"/>
      <c r="CP8" s="191"/>
      <c r="CQ8" s="191"/>
      <c r="CR8" s="191"/>
      <c r="CS8" s="191"/>
      <c r="CT8" s="191"/>
      <c r="CU8" s="191"/>
      <c r="CV8" s="191"/>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1"/>
      <c r="EA8" s="191"/>
      <c r="EB8" s="191"/>
      <c r="EC8" s="191"/>
      <c r="ED8" s="191"/>
      <c r="EE8" s="191"/>
      <c r="EF8" s="191"/>
      <c r="EG8" s="191"/>
      <c r="EH8" s="191"/>
      <c r="EI8" s="191"/>
      <c r="EJ8" s="191"/>
      <c r="EK8" s="191"/>
      <c r="EL8" s="191"/>
      <c r="EM8" s="191"/>
      <c r="EN8" s="191"/>
      <c r="EO8" s="191"/>
      <c r="EP8" s="191"/>
      <c r="EQ8" s="191"/>
      <c r="ER8" s="191"/>
      <c r="ES8" s="191"/>
      <c r="ET8" s="191"/>
      <c r="EU8" s="191"/>
      <c r="EV8" s="191"/>
      <c r="EW8" s="191"/>
      <c r="EX8" s="191"/>
      <c r="EY8" s="191"/>
      <c r="EZ8" s="191"/>
      <c r="FA8" s="191"/>
      <c r="FB8" s="191"/>
      <c r="FC8" s="191"/>
      <c r="FD8" s="191"/>
      <c r="FE8" s="191"/>
      <c r="FF8" s="191"/>
      <c r="FG8" s="191"/>
      <c r="FH8" s="191"/>
      <c r="FI8" s="191"/>
      <c r="FJ8" s="191"/>
      <c r="FK8" s="191"/>
      <c r="FL8" s="191"/>
      <c r="FM8" s="191"/>
      <c r="FN8" s="191"/>
      <c r="FO8" s="191"/>
      <c r="FP8" s="191"/>
      <c r="FQ8" s="191"/>
      <c r="FR8" s="191"/>
      <c r="FS8" s="191"/>
      <c r="FT8" s="191"/>
    </row>
    <row r="9" spans="1:278" s="179" customFormat="1" ht="10.5" customHeight="1" thickTop="1" thickBot="1">
      <c r="A9" s="524"/>
      <c r="B9" s="525"/>
      <c r="C9" s="525"/>
      <c r="D9" s="525"/>
      <c r="E9" s="525"/>
      <c r="F9" s="525"/>
      <c r="G9" s="525"/>
      <c r="H9" s="525"/>
      <c r="I9" s="525"/>
      <c r="J9" s="525"/>
      <c r="K9" s="525"/>
      <c r="L9" s="525"/>
      <c r="M9" s="525"/>
      <c r="N9" s="525"/>
      <c r="T9" s="189"/>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c r="AX9" s="192"/>
      <c r="AY9" s="192"/>
      <c r="AZ9" s="192"/>
      <c r="BA9" s="192"/>
      <c r="BB9" s="192"/>
      <c r="BC9" s="192"/>
      <c r="BD9" s="192"/>
      <c r="BE9" s="192"/>
      <c r="BF9" s="192"/>
      <c r="BG9" s="192"/>
      <c r="BH9" s="192"/>
      <c r="BI9" s="192"/>
      <c r="BJ9" s="192"/>
      <c r="BK9" s="192"/>
      <c r="BL9" s="192"/>
      <c r="BM9" s="192"/>
      <c r="BN9" s="192"/>
      <c r="BO9" s="192"/>
      <c r="BP9" s="192"/>
      <c r="BQ9" s="192"/>
      <c r="BR9" s="192"/>
      <c r="BS9" s="192"/>
      <c r="BT9" s="192"/>
      <c r="BU9" s="192"/>
      <c r="BV9" s="192"/>
      <c r="BW9" s="192"/>
      <c r="BX9" s="192"/>
      <c r="BY9" s="192"/>
      <c r="BZ9" s="192"/>
      <c r="CA9" s="192"/>
      <c r="CB9" s="192"/>
      <c r="CC9" s="192"/>
      <c r="CD9" s="192"/>
      <c r="CE9" s="192"/>
      <c r="CF9" s="192"/>
      <c r="CG9" s="192"/>
      <c r="CH9" s="192"/>
      <c r="CI9" s="192"/>
      <c r="CJ9" s="192"/>
      <c r="CK9" s="192"/>
      <c r="CL9" s="192"/>
      <c r="CM9" s="192"/>
      <c r="CN9" s="192"/>
      <c r="CO9" s="192"/>
      <c r="CP9" s="192"/>
      <c r="CQ9" s="192"/>
      <c r="CR9" s="192"/>
      <c r="CS9" s="192"/>
      <c r="CT9" s="192"/>
      <c r="CU9" s="192"/>
      <c r="CV9" s="192"/>
      <c r="CW9" s="192"/>
      <c r="CX9" s="192"/>
      <c r="CY9" s="192"/>
      <c r="CZ9" s="192"/>
      <c r="DA9" s="192"/>
      <c r="DB9" s="192"/>
      <c r="DC9" s="192"/>
      <c r="DD9" s="192"/>
      <c r="DE9" s="192"/>
      <c r="DF9" s="192"/>
      <c r="DG9" s="192"/>
      <c r="DH9" s="192"/>
      <c r="DI9" s="192"/>
      <c r="DJ9" s="192"/>
      <c r="DK9" s="192"/>
      <c r="DL9" s="192"/>
      <c r="DM9" s="192"/>
      <c r="DN9" s="192"/>
      <c r="DO9" s="192"/>
      <c r="DP9" s="192"/>
      <c r="DQ9" s="192"/>
      <c r="DR9" s="192"/>
      <c r="DS9" s="192"/>
      <c r="DT9" s="192"/>
      <c r="DU9" s="192"/>
      <c r="DV9" s="192"/>
      <c r="DW9" s="192"/>
      <c r="DX9" s="192"/>
      <c r="DY9" s="192"/>
      <c r="DZ9" s="192"/>
      <c r="EA9" s="192"/>
      <c r="EB9" s="192"/>
      <c r="EC9" s="192"/>
      <c r="ED9" s="192"/>
      <c r="EE9" s="192"/>
      <c r="EF9" s="192"/>
      <c r="EG9" s="192"/>
      <c r="EH9" s="192"/>
      <c r="EI9" s="192"/>
      <c r="EJ9" s="192"/>
      <c r="EK9" s="192"/>
      <c r="EL9" s="192"/>
      <c r="EM9" s="192"/>
      <c r="EN9" s="192"/>
      <c r="EO9" s="192"/>
      <c r="EP9" s="192"/>
      <c r="EQ9" s="192"/>
      <c r="ER9" s="192"/>
      <c r="ES9" s="192"/>
      <c r="ET9" s="192"/>
      <c r="EU9" s="192"/>
      <c r="EV9" s="192"/>
      <c r="EW9" s="192"/>
      <c r="EX9" s="192"/>
      <c r="EY9" s="192"/>
      <c r="EZ9" s="192"/>
      <c r="FA9" s="192"/>
      <c r="FB9" s="192"/>
      <c r="FC9" s="192"/>
      <c r="FD9" s="192"/>
      <c r="FE9" s="192"/>
      <c r="FF9" s="192"/>
      <c r="FG9" s="192"/>
      <c r="FH9" s="192"/>
      <c r="FI9" s="192"/>
      <c r="FJ9" s="192"/>
      <c r="FK9" s="192"/>
      <c r="FL9" s="192"/>
      <c r="FM9" s="192"/>
      <c r="FN9" s="192"/>
      <c r="FO9" s="192"/>
      <c r="FP9" s="192"/>
      <c r="FQ9" s="192"/>
      <c r="FR9" s="192"/>
      <c r="FS9" s="192"/>
      <c r="FT9" s="192"/>
    </row>
    <row r="10" spans="1:278" s="180" customFormat="1" ht="15" customHeight="1">
      <c r="A10" s="482">
        <f>'Mapa Final'!A10</f>
        <v>1</v>
      </c>
      <c r="B10" s="485" t="str">
        <f>'Mapa Final'!B10</f>
        <v>Tardanza</v>
      </c>
      <c r="C10" s="493" t="str">
        <f>'Mapa Final'!C10</f>
        <v>Reputacional</v>
      </c>
      <c r="D10" s="493" t="str">
        <f>'Mapa Final'!D10</f>
        <v>1. Demora en el Proceso de Contratación para la selección del operador que apoye la ejecucion de las actividades.</v>
      </c>
      <c r="E10" s="496" t="str">
        <f>'Mapa Final'!E10</f>
        <v xml:space="preserve">Demora en el proceso de aprobación del Plan Operativo Anual de Inversiones y Plan de Formación.
</v>
      </c>
      <c r="F10" s="496" t="str">
        <f>'Mapa Final'!F10</f>
        <v>La probabilidad de la perdida reputacional por la demora  en el proceso de aprobación del Plan Operativo Anual de Inversiones y Plan de Formación.</v>
      </c>
      <c r="G10" s="496" t="str">
        <f>'Mapa Final'!G10</f>
        <v>Ejecución y Administración de Procesos</v>
      </c>
      <c r="H10" s="499" t="str">
        <f>'Mapa Final'!I10</f>
        <v>Baja</v>
      </c>
      <c r="I10" s="502" t="str">
        <f>'Mapa Final'!L10</f>
        <v>Menor</v>
      </c>
      <c r="J10" s="508" t="str">
        <f>'Mapa Final'!N10</f>
        <v>Moderado</v>
      </c>
      <c r="K10" s="511" t="str">
        <f>'Mapa Final'!AA10</f>
        <v>Baja</v>
      </c>
      <c r="L10" s="511" t="str">
        <f>'Mapa Final'!AE10</f>
        <v>Menor</v>
      </c>
      <c r="M10" s="505" t="str">
        <f>'Mapa Final'!AG10</f>
        <v>Moderado</v>
      </c>
      <c r="N10" s="511" t="str">
        <f>'Mapa Final'!AH10</f>
        <v>Aceptar</v>
      </c>
      <c r="O10" s="521" t="s">
        <v>564</v>
      </c>
      <c r="P10" s="487" t="s">
        <v>551</v>
      </c>
      <c r="Q10" s="487"/>
      <c r="R10" s="514">
        <v>45108</v>
      </c>
      <c r="S10" s="514">
        <v>45199</v>
      </c>
      <c r="T10" s="521" t="s">
        <v>563</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80" customFormat="1" ht="13.5" customHeight="1">
      <c r="A11" s="483"/>
      <c r="B11" s="338"/>
      <c r="C11" s="494"/>
      <c r="D11" s="494"/>
      <c r="E11" s="497"/>
      <c r="F11" s="497"/>
      <c r="G11" s="497"/>
      <c r="H11" s="500"/>
      <c r="I11" s="503"/>
      <c r="J11" s="509"/>
      <c r="K11" s="512"/>
      <c r="L11" s="512"/>
      <c r="M11" s="506"/>
      <c r="N11" s="512"/>
      <c r="O11" s="522"/>
      <c r="P11" s="488"/>
      <c r="Q11" s="488"/>
      <c r="R11" s="488"/>
      <c r="S11" s="488"/>
      <c r="T11" s="522"/>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80" customFormat="1" ht="13.5" customHeight="1">
      <c r="A12" s="483"/>
      <c r="B12" s="338"/>
      <c r="C12" s="494"/>
      <c r="D12" s="494"/>
      <c r="E12" s="497"/>
      <c r="F12" s="497"/>
      <c r="G12" s="497"/>
      <c r="H12" s="500"/>
      <c r="I12" s="503"/>
      <c r="J12" s="509"/>
      <c r="K12" s="512"/>
      <c r="L12" s="512"/>
      <c r="M12" s="506"/>
      <c r="N12" s="512"/>
      <c r="O12" s="522"/>
      <c r="P12" s="488"/>
      <c r="Q12" s="488"/>
      <c r="R12" s="488"/>
      <c r="S12" s="488"/>
      <c r="T12" s="522"/>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80" customFormat="1" ht="13.5" customHeight="1">
      <c r="A13" s="483"/>
      <c r="B13" s="338"/>
      <c r="C13" s="494"/>
      <c r="D13" s="494"/>
      <c r="E13" s="497"/>
      <c r="F13" s="497"/>
      <c r="G13" s="497"/>
      <c r="H13" s="500"/>
      <c r="I13" s="503"/>
      <c r="J13" s="509"/>
      <c r="K13" s="512"/>
      <c r="L13" s="512"/>
      <c r="M13" s="506"/>
      <c r="N13" s="512"/>
      <c r="O13" s="522"/>
      <c r="P13" s="488"/>
      <c r="Q13" s="488"/>
      <c r="R13" s="488"/>
      <c r="S13" s="488"/>
      <c r="T13" s="522"/>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80" customFormat="1" ht="238.5" customHeight="1" thickBot="1">
      <c r="A14" s="484"/>
      <c r="B14" s="486"/>
      <c r="C14" s="495"/>
      <c r="D14" s="495"/>
      <c r="E14" s="498"/>
      <c r="F14" s="498"/>
      <c r="G14" s="498"/>
      <c r="H14" s="501"/>
      <c r="I14" s="504"/>
      <c r="J14" s="510"/>
      <c r="K14" s="513"/>
      <c r="L14" s="513"/>
      <c r="M14" s="507"/>
      <c r="N14" s="513"/>
      <c r="O14" s="523"/>
      <c r="P14" s="489"/>
      <c r="Q14" s="489"/>
      <c r="R14" s="489"/>
      <c r="S14" s="489"/>
      <c r="T14" s="523"/>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80" customFormat="1" ht="15" customHeight="1">
      <c r="A15" s="482">
        <f>'Mapa Final'!A15</f>
        <v>2</v>
      </c>
      <c r="B15" s="485" t="str">
        <f>'Mapa Final'!B15</f>
        <v>Incumplimiento</v>
      </c>
      <c r="C15" s="493" t="str">
        <f>'Mapa Final'!C15</f>
        <v>Incumplimiento de las metas establecidas</v>
      </c>
      <c r="D15" s="493" t="str">
        <f>'Mapa Final'!D15</f>
        <v>1. Ausentismo de los discentes a las actividades académicas presenciales de los diferentes programas de formación.
2. Deserción en las actividades de formación virtual que se programen en el marco de los diferentes programas de formación.
3. Falta de disponibilidad de los formadores debido a la negación de los permisos y/o comisiones.
4. Tardanza en la socialización de las convocatorias por parte de los Consejos Seccionales.</v>
      </c>
      <c r="E15" s="496" t="str">
        <f>'Mapa Final'!E15</f>
        <v>Retraso en el inicio de la ejecución del Plan de Formación</v>
      </c>
      <c r="F15" s="496" t="str">
        <f>'Mapa Final'!F15</f>
        <v>la probailidad del incumplimiento de las metas establecidas con ocasión al retraso en el inicio de la ejecución del Plan de Formación</v>
      </c>
      <c r="G15" s="496" t="str">
        <f>'Mapa Final'!G15</f>
        <v>Ejecución y Administración de Procesos</v>
      </c>
      <c r="H15" s="499" t="str">
        <f>'Mapa Final'!I15</f>
        <v>Media</v>
      </c>
      <c r="I15" s="502" t="str">
        <f>'Mapa Final'!L15</f>
        <v>Leve</v>
      </c>
      <c r="J15" s="508" t="str">
        <f>'Mapa Final'!N15</f>
        <v>Moderado</v>
      </c>
      <c r="K15" s="511" t="str">
        <f>'Mapa Final'!AA15</f>
        <v>Baja</v>
      </c>
      <c r="L15" s="511" t="str">
        <f>'Mapa Final'!AE15</f>
        <v>Leve</v>
      </c>
      <c r="M15" s="505" t="str">
        <f>'Mapa Final'!AG15</f>
        <v>Bajo</v>
      </c>
      <c r="N15" s="511" t="str">
        <f>'Mapa Final'!AH15</f>
        <v>Aceptar</v>
      </c>
      <c r="O15" s="490"/>
      <c r="P15" s="487" t="s">
        <v>551</v>
      </c>
      <c r="Q15" s="487"/>
      <c r="R15" s="514">
        <v>45108</v>
      </c>
      <c r="S15" s="514">
        <v>45199</v>
      </c>
      <c r="T15" s="521" t="s">
        <v>565</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80" customFormat="1" ht="13.5" customHeight="1">
      <c r="A16" s="483"/>
      <c r="B16" s="338"/>
      <c r="C16" s="494"/>
      <c r="D16" s="494"/>
      <c r="E16" s="497"/>
      <c r="F16" s="497"/>
      <c r="G16" s="497"/>
      <c r="H16" s="500"/>
      <c r="I16" s="503"/>
      <c r="J16" s="509"/>
      <c r="K16" s="512"/>
      <c r="L16" s="512"/>
      <c r="M16" s="506"/>
      <c r="N16" s="512"/>
      <c r="O16" s="491"/>
      <c r="P16" s="488"/>
      <c r="Q16" s="488"/>
      <c r="R16" s="488"/>
      <c r="S16" s="488"/>
      <c r="T16" s="542"/>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80" customFormat="1" ht="13.5" customHeight="1">
      <c r="A17" s="483"/>
      <c r="B17" s="338"/>
      <c r="C17" s="494"/>
      <c r="D17" s="494"/>
      <c r="E17" s="497"/>
      <c r="F17" s="497"/>
      <c r="G17" s="497"/>
      <c r="H17" s="500"/>
      <c r="I17" s="503"/>
      <c r="J17" s="509"/>
      <c r="K17" s="512"/>
      <c r="L17" s="512"/>
      <c r="M17" s="506"/>
      <c r="N17" s="512"/>
      <c r="O17" s="491"/>
      <c r="P17" s="488"/>
      <c r="Q17" s="488"/>
      <c r="R17" s="488"/>
      <c r="S17" s="488"/>
      <c r="T17" s="542"/>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80" customFormat="1" ht="13.5" customHeight="1">
      <c r="A18" s="483"/>
      <c r="B18" s="338"/>
      <c r="C18" s="494"/>
      <c r="D18" s="494"/>
      <c r="E18" s="497"/>
      <c r="F18" s="497"/>
      <c r="G18" s="497"/>
      <c r="H18" s="500"/>
      <c r="I18" s="503"/>
      <c r="J18" s="509"/>
      <c r="K18" s="512"/>
      <c r="L18" s="512"/>
      <c r="M18" s="506"/>
      <c r="N18" s="512"/>
      <c r="O18" s="491"/>
      <c r="P18" s="488"/>
      <c r="Q18" s="488"/>
      <c r="R18" s="488"/>
      <c r="S18" s="488"/>
      <c r="T18" s="542"/>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80" customFormat="1" ht="255.75" customHeight="1" thickBot="1">
      <c r="A19" s="484"/>
      <c r="B19" s="486"/>
      <c r="C19" s="495"/>
      <c r="D19" s="495"/>
      <c r="E19" s="498"/>
      <c r="F19" s="498"/>
      <c r="G19" s="498"/>
      <c r="H19" s="501"/>
      <c r="I19" s="504"/>
      <c r="J19" s="510"/>
      <c r="K19" s="513"/>
      <c r="L19" s="513"/>
      <c r="M19" s="507"/>
      <c r="N19" s="513"/>
      <c r="O19" s="492"/>
      <c r="P19" s="489"/>
      <c r="Q19" s="489"/>
      <c r="R19" s="489"/>
      <c r="S19" s="489"/>
      <c r="T19" s="543"/>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ht="15" customHeight="1">
      <c r="A20" s="482">
        <f>'Mapa Final'!A20</f>
        <v>3</v>
      </c>
      <c r="B20" s="485" t="str">
        <f>'Mapa Final'!B20</f>
        <v>Demoras en la tabulación de la información</v>
      </c>
      <c r="C20" s="493" t="str">
        <f>'Mapa Final'!C20</f>
        <v>Incumplimiento de las metas establecidas</v>
      </c>
      <c r="D20" s="493" t="str">
        <f>'Mapa Final'!D20</f>
        <v>1. Los sistemas utilizados por la Escuela Judicial no cuentan con la funcionalidad que permita recolectar, consolidar y tabular las encuestas de cada una de las actividades académicas.
2. La encuesta de satisfacción es tabulada en ambientes aislados (de forma manual) que no se encuentran integrados a los sistemas utilizados por la Escuela Judicial.</v>
      </c>
      <c r="E20" s="496" t="str">
        <f>'Mapa Final'!E20</f>
        <v>No se cuenta con un sistema para la recopilación y tabulación de la informacion de las encuestas.</v>
      </c>
      <c r="F20" s="496" t="str">
        <f>'Mapa Final'!F20</f>
        <v>La probabilidad del incumpliento de las metas establecidas debido ha que no se cuenta con un sistema para la recopilación y tabulación de las encuentas.</v>
      </c>
      <c r="G20" s="496" t="str">
        <f>'Mapa Final'!G20</f>
        <v>Ejecución y Administración de Procesos</v>
      </c>
      <c r="H20" s="499" t="str">
        <f>'Mapa Final'!I20</f>
        <v>Media</v>
      </c>
      <c r="I20" s="502" t="str">
        <f>'Mapa Final'!L20</f>
        <v>Leve</v>
      </c>
      <c r="J20" s="508" t="str">
        <f>'Mapa Final'!N20</f>
        <v>Moderado</v>
      </c>
      <c r="K20" s="511" t="str">
        <f>'Mapa Final'!AA20</f>
        <v>Baja</v>
      </c>
      <c r="L20" s="511" t="str">
        <f>'Mapa Final'!AE20</f>
        <v>Leve</v>
      </c>
      <c r="M20" s="505" t="str">
        <f>'Mapa Final'!AG20</f>
        <v>Bajo</v>
      </c>
      <c r="N20" s="511" t="str">
        <f>'Mapa Final'!AH20</f>
        <v>Evitar</v>
      </c>
      <c r="O20" s="547" t="s">
        <v>567</v>
      </c>
      <c r="P20" s="487" t="s">
        <v>8</v>
      </c>
      <c r="Q20" s="490"/>
      <c r="R20" s="514">
        <v>45108</v>
      </c>
      <c r="S20" s="514">
        <v>45199</v>
      </c>
      <c r="T20" s="521" t="s">
        <v>566</v>
      </c>
      <c r="U20" s="35"/>
      <c r="V20" s="35"/>
    </row>
    <row r="21" spans="1:176">
      <c r="A21" s="483"/>
      <c r="B21" s="338"/>
      <c r="C21" s="494"/>
      <c r="D21" s="494"/>
      <c r="E21" s="497"/>
      <c r="F21" s="497"/>
      <c r="G21" s="497"/>
      <c r="H21" s="500"/>
      <c r="I21" s="503"/>
      <c r="J21" s="509"/>
      <c r="K21" s="512"/>
      <c r="L21" s="512"/>
      <c r="M21" s="506"/>
      <c r="N21" s="512"/>
      <c r="O21" s="548"/>
      <c r="P21" s="488"/>
      <c r="Q21" s="491"/>
      <c r="R21" s="488"/>
      <c r="S21" s="488"/>
      <c r="T21" s="542"/>
      <c r="U21" s="35"/>
      <c r="V21" s="35"/>
    </row>
    <row r="22" spans="1:176">
      <c r="A22" s="483"/>
      <c r="B22" s="338"/>
      <c r="C22" s="494"/>
      <c r="D22" s="494"/>
      <c r="E22" s="497"/>
      <c r="F22" s="497"/>
      <c r="G22" s="497"/>
      <c r="H22" s="500"/>
      <c r="I22" s="503"/>
      <c r="J22" s="509"/>
      <c r="K22" s="512"/>
      <c r="L22" s="512"/>
      <c r="M22" s="506"/>
      <c r="N22" s="512"/>
      <c r="O22" s="548"/>
      <c r="P22" s="488"/>
      <c r="Q22" s="491"/>
      <c r="R22" s="488"/>
      <c r="S22" s="488"/>
      <c r="T22" s="542"/>
      <c r="U22" s="35"/>
      <c r="V22" s="35"/>
    </row>
    <row r="23" spans="1:176">
      <c r="A23" s="483"/>
      <c r="B23" s="338"/>
      <c r="C23" s="494"/>
      <c r="D23" s="494"/>
      <c r="E23" s="497"/>
      <c r="F23" s="497"/>
      <c r="G23" s="497"/>
      <c r="H23" s="500"/>
      <c r="I23" s="503"/>
      <c r="J23" s="509"/>
      <c r="K23" s="512"/>
      <c r="L23" s="512"/>
      <c r="M23" s="506"/>
      <c r="N23" s="512"/>
      <c r="O23" s="548"/>
      <c r="P23" s="488"/>
      <c r="Q23" s="491"/>
      <c r="R23" s="488"/>
      <c r="S23" s="488"/>
      <c r="T23" s="542"/>
      <c r="U23" s="35"/>
      <c r="V23" s="35"/>
    </row>
    <row r="24" spans="1:176" ht="307.5" customHeight="1" thickBot="1">
      <c r="A24" s="484"/>
      <c r="B24" s="486"/>
      <c r="C24" s="495"/>
      <c r="D24" s="495"/>
      <c r="E24" s="498"/>
      <c r="F24" s="498"/>
      <c r="G24" s="498"/>
      <c r="H24" s="501"/>
      <c r="I24" s="504"/>
      <c r="J24" s="510"/>
      <c r="K24" s="513"/>
      <c r="L24" s="513"/>
      <c r="M24" s="507"/>
      <c r="N24" s="513"/>
      <c r="O24" s="549"/>
      <c r="P24" s="489"/>
      <c r="Q24" s="492"/>
      <c r="R24" s="489"/>
      <c r="S24" s="489"/>
      <c r="T24" s="543"/>
      <c r="U24" s="35"/>
      <c r="V24" s="35"/>
    </row>
    <row r="25" spans="1:176" ht="15" customHeight="1">
      <c r="A25" s="482">
        <f>'Mapa Final'!A25</f>
        <v>4</v>
      </c>
      <c r="B25" s="485" t="str">
        <f>'Mapa Final'!B25</f>
        <v>Cancelar actividades</v>
      </c>
      <c r="C25" s="493" t="str">
        <f>'Mapa Final'!C25</f>
        <v>Incumplimiento de las metas establecidas</v>
      </c>
      <c r="D25" s="493" t="str">
        <f>'Mapa Final'!D25</f>
        <v xml:space="preserve">1. Orden Público
2. Paro Gremial
3. Paro Judicial
4. Emergencia Sanitaria o Ambiental
</v>
      </c>
      <c r="E25" s="496" t="str">
        <f>'Mapa Final'!E25</f>
        <v xml:space="preserve">Situaciones imprevistas que imposibilitan las Actividades del Plan Anual de Formación de la Rama Judicial. </v>
      </c>
      <c r="F25" s="496" t="str">
        <f>'Mapa Final'!F25</f>
        <v xml:space="preserve">La probabilidad del incumplimeinto de las metas establecidas debido a las Situaciones imprevistas que imposibilitan las Actividades del Plan Anual de Formación de la Rama Judicial. </v>
      </c>
      <c r="G25" s="496" t="str">
        <f>'Mapa Final'!G25</f>
        <v>Ejecución y Administración de Procesos</v>
      </c>
      <c r="H25" s="499" t="str">
        <f>'Mapa Final'!I25</f>
        <v>Media</v>
      </c>
      <c r="I25" s="502" t="str">
        <f>'Mapa Final'!L25</f>
        <v>Leve</v>
      </c>
      <c r="J25" s="508" t="str">
        <f>'Mapa Final'!N25</f>
        <v>Moderado</v>
      </c>
      <c r="K25" s="511" t="str">
        <f>'Mapa Final'!AA25</f>
        <v>Baja</v>
      </c>
      <c r="L25" s="511" t="str">
        <f>'Mapa Final'!AE25</f>
        <v>Leve</v>
      </c>
      <c r="M25" s="505" t="str">
        <f>'Mapa Final'!AG25</f>
        <v>Bajo</v>
      </c>
      <c r="N25" s="511" t="str">
        <f>'Mapa Final'!AH25</f>
        <v>Aceptar</v>
      </c>
      <c r="O25" s="547" t="s">
        <v>569</v>
      </c>
      <c r="P25" s="487" t="s">
        <v>8</v>
      </c>
      <c r="Q25" s="490"/>
      <c r="R25" s="514">
        <v>45108</v>
      </c>
      <c r="S25" s="514">
        <v>45199</v>
      </c>
      <c r="T25" s="521" t="s">
        <v>568</v>
      </c>
    </row>
    <row r="26" spans="1:176">
      <c r="A26" s="483"/>
      <c r="B26" s="338"/>
      <c r="C26" s="494"/>
      <c r="D26" s="494"/>
      <c r="E26" s="497"/>
      <c r="F26" s="497"/>
      <c r="G26" s="497"/>
      <c r="H26" s="500"/>
      <c r="I26" s="503"/>
      <c r="J26" s="509"/>
      <c r="K26" s="512"/>
      <c r="L26" s="512"/>
      <c r="M26" s="506"/>
      <c r="N26" s="512"/>
      <c r="O26" s="548"/>
      <c r="P26" s="488"/>
      <c r="Q26" s="491"/>
      <c r="R26" s="488"/>
      <c r="S26" s="488"/>
      <c r="T26" s="542"/>
    </row>
    <row r="27" spans="1:176">
      <c r="A27" s="483"/>
      <c r="B27" s="338"/>
      <c r="C27" s="494"/>
      <c r="D27" s="494"/>
      <c r="E27" s="497"/>
      <c r="F27" s="497"/>
      <c r="G27" s="497"/>
      <c r="H27" s="500"/>
      <c r="I27" s="503"/>
      <c r="J27" s="509"/>
      <c r="K27" s="512"/>
      <c r="L27" s="512"/>
      <c r="M27" s="506"/>
      <c r="N27" s="512"/>
      <c r="O27" s="548"/>
      <c r="P27" s="488"/>
      <c r="Q27" s="491"/>
      <c r="R27" s="488"/>
      <c r="S27" s="488"/>
      <c r="T27" s="542"/>
    </row>
    <row r="28" spans="1:176">
      <c r="A28" s="483"/>
      <c r="B28" s="338"/>
      <c r="C28" s="494"/>
      <c r="D28" s="494"/>
      <c r="E28" s="497"/>
      <c r="F28" s="497"/>
      <c r="G28" s="497"/>
      <c r="H28" s="500"/>
      <c r="I28" s="503"/>
      <c r="J28" s="509"/>
      <c r="K28" s="512"/>
      <c r="L28" s="512"/>
      <c r="M28" s="506"/>
      <c r="N28" s="512"/>
      <c r="O28" s="548"/>
      <c r="P28" s="488"/>
      <c r="Q28" s="491"/>
      <c r="R28" s="488"/>
      <c r="S28" s="488"/>
      <c r="T28" s="542"/>
    </row>
    <row r="29" spans="1:176" ht="277.5" customHeight="1" thickBot="1">
      <c r="A29" s="484"/>
      <c r="B29" s="486"/>
      <c r="C29" s="495"/>
      <c r="D29" s="495"/>
      <c r="E29" s="498"/>
      <c r="F29" s="498"/>
      <c r="G29" s="498"/>
      <c r="H29" s="501"/>
      <c r="I29" s="504"/>
      <c r="J29" s="510"/>
      <c r="K29" s="513"/>
      <c r="L29" s="513"/>
      <c r="M29" s="507"/>
      <c r="N29" s="513"/>
      <c r="O29" s="549"/>
      <c r="P29" s="489"/>
      <c r="Q29" s="492"/>
      <c r="R29" s="489"/>
      <c r="S29" s="489"/>
      <c r="T29" s="543"/>
    </row>
    <row r="30" spans="1:176" ht="15" customHeight="1">
      <c r="A30" s="482">
        <f>'Mapa Final'!A30</f>
        <v>5</v>
      </c>
      <c r="B30" s="485" t="str">
        <f>'Mapa Final'!B30</f>
        <v>Riesgo de Corrupción</v>
      </c>
      <c r="C30" s="493" t="str">
        <f>'Mapa Final'!C30</f>
        <v>Reputacional(Corrupción)</v>
      </c>
      <c r="D30" s="493" t="str">
        <f>'Mapa Final'!D30</f>
        <v xml:space="preserve">
1. Indebida influencia de Terceros, ajenos a la organización, para la toma de decisiones
2. Favorecimiento indebido al servidor judicial y/o un tercero</v>
      </c>
      <c r="E30" s="496" t="str">
        <f>'Mapa Final'!E30</f>
        <v>Destinación inadecuada de los recursos asignados</v>
      </c>
      <c r="F30" s="496" t="str">
        <f>'Mapa Final'!F30</f>
        <v>La probabilidad de cualquier acto de corrupción con ocasión de la destinación inadecuada de los recursos asigandos.</v>
      </c>
      <c r="G30" s="496" t="str">
        <f>'Mapa Final'!G30</f>
        <v>Fraude Interno</v>
      </c>
      <c r="H30" s="499" t="str">
        <f>'Mapa Final'!I30</f>
        <v>Media</v>
      </c>
      <c r="I30" s="502" t="str">
        <f>'Mapa Final'!L30</f>
        <v>Mayor</v>
      </c>
      <c r="J30" s="508" t="str">
        <f>'Mapa Final'!N30</f>
        <v xml:space="preserve">Alto </v>
      </c>
      <c r="K30" s="511" t="str">
        <f>'Mapa Final'!AA30</f>
        <v>Baja</v>
      </c>
      <c r="L30" s="511" t="str">
        <f>'Mapa Final'!AE30</f>
        <v>Mayor</v>
      </c>
      <c r="M30" s="505" t="str">
        <f>'Mapa Final'!AG30</f>
        <v xml:space="preserve">Alto </v>
      </c>
      <c r="N30" s="511" t="str">
        <f>'Mapa Final'!AH30</f>
        <v>Reducir(mitigar)</v>
      </c>
      <c r="O30" s="490"/>
      <c r="P30" s="487" t="s">
        <v>8</v>
      </c>
      <c r="Q30" s="490"/>
      <c r="R30" s="514">
        <v>45108</v>
      </c>
      <c r="S30" s="514">
        <v>45199</v>
      </c>
      <c r="T30" s="521" t="s">
        <v>556</v>
      </c>
    </row>
    <row r="31" spans="1:176">
      <c r="A31" s="483"/>
      <c r="B31" s="338"/>
      <c r="C31" s="494"/>
      <c r="D31" s="494"/>
      <c r="E31" s="497"/>
      <c r="F31" s="497"/>
      <c r="G31" s="497"/>
      <c r="H31" s="500"/>
      <c r="I31" s="503"/>
      <c r="J31" s="509"/>
      <c r="K31" s="512"/>
      <c r="L31" s="512"/>
      <c r="M31" s="506"/>
      <c r="N31" s="512"/>
      <c r="O31" s="491"/>
      <c r="P31" s="488"/>
      <c r="Q31" s="491"/>
      <c r="R31" s="488"/>
      <c r="S31" s="488"/>
      <c r="T31" s="542"/>
    </row>
    <row r="32" spans="1:176">
      <c r="A32" s="483"/>
      <c r="B32" s="338"/>
      <c r="C32" s="494"/>
      <c r="D32" s="494"/>
      <c r="E32" s="497"/>
      <c r="F32" s="497"/>
      <c r="G32" s="497"/>
      <c r="H32" s="500"/>
      <c r="I32" s="503"/>
      <c r="J32" s="509"/>
      <c r="K32" s="512"/>
      <c r="L32" s="512"/>
      <c r="M32" s="506"/>
      <c r="N32" s="512"/>
      <c r="O32" s="491"/>
      <c r="P32" s="488"/>
      <c r="Q32" s="491"/>
      <c r="R32" s="488"/>
      <c r="S32" s="488"/>
      <c r="T32" s="542"/>
    </row>
    <row r="33" spans="1:20">
      <c r="A33" s="483"/>
      <c r="B33" s="338"/>
      <c r="C33" s="494"/>
      <c r="D33" s="494"/>
      <c r="E33" s="497"/>
      <c r="F33" s="497"/>
      <c r="G33" s="497"/>
      <c r="H33" s="500"/>
      <c r="I33" s="503"/>
      <c r="J33" s="509"/>
      <c r="K33" s="512"/>
      <c r="L33" s="512"/>
      <c r="M33" s="506"/>
      <c r="N33" s="512"/>
      <c r="O33" s="491"/>
      <c r="P33" s="488"/>
      <c r="Q33" s="491"/>
      <c r="R33" s="488"/>
      <c r="S33" s="488"/>
      <c r="T33" s="542"/>
    </row>
    <row r="34" spans="1:20" ht="102.75" customHeight="1" thickBot="1">
      <c r="A34" s="484"/>
      <c r="B34" s="486"/>
      <c r="C34" s="495"/>
      <c r="D34" s="495"/>
      <c r="E34" s="498"/>
      <c r="F34" s="498"/>
      <c r="G34" s="498"/>
      <c r="H34" s="501"/>
      <c r="I34" s="504"/>
      <c r="J34" s="510"/>
      <c r="K34" s="513"/>
      <c r="L34" s="513"/>
      <c r="M34" s="507"/>
      <c r="N34" s="513"/>
      <c r="O34" s="492"/>
      <c r="P34" s="489"/>
      <c r="Q34" s="492"/>
      <c r="R34" s="489"/>
      <c r="S34" s="489"/>
      <c r="T34" s="543"/>
    </row>
    <row r="35" spans="1:20" ht="15" customHeight="1">
      <c r="A35" s="482">
        <f>'Mapa Final'!A35</f>
        <v>6</v>
      </c>
      <c r="B35" s="485" t="str">
        <f>'Mapa Final'!B35</f>
        <v>Inaplicabilidad de la normavidad ambiental vigente</v>
      </c>
      <c r="C35" s="493" t="str">
        <f>'Mapa Final'!C35</f>
        <v xml:space="preserve"> Afectación Ambiental</v>
      </c>
      <c r="D35" s="493" t="str">
        <f>'Mapa Final'!D35</f>
        <v>1.Falta de apropiación del Plan de Gestión Ambiental que aplica para la Rama Judicial Acuerdo PSAA14-10160
2.Baja participación de los  servidores judiciales en las actividades de formación en el Sistema de Gestión Ambiental
3.Uso de correos no institucionales, que no permiten la llegada de campañas ambientales enviadas por correos masivos
4.  Poco compromiso en la aplicabilidad y formación de la cultura ambiental
5. Carencia del liderazgo en el Sistema de Gestión Ambiental</v>
      </c>
      <c r="E35" s="496" t="str">
        <f>'Mapa Final'!E35</f>
        <v>Desconocimiento de los lineamientos ambientales y normatividad  ambiental vigente</v>
      </c>
      <c r="F35" s="496" t="str">
        <f>'Mapa Final'!F35</f>
        <v>Posibilidad de afectación ambiental debido al desconocimiento de las lineamientos ambientales y normatividad ambiental vigente</v>
      </c>
      <c r="G35" s="496" t="str">
        <f>'Mapa Final'!G35</f>
        <v>Eventos Ambientales Internos</v>
      </c>
      <c r="H35" s="499" t="str">
        <f>'Mapa Final'!I35</f>
        <v>Media</v>
      </c>
      <c r="I35" s="502" t="str">
        <f>'Mapa Final'!L35</f>
        <v>Moderado</v>
      </c>
      <c r="J35" s="508" t="str">
        <f>'Mapa Final'!N35</f>
        <v>Moderado</v>
      </c>
      <c r="K35" s="511" t="str">
        <f>'Mapa Final'!AA35</f>
        <v>Baja</v>
      </c>
      <c r="L35" s="511" t="str">
        <f>'Mapa Final'!AE35</f>
        <v>Moderado</v>
      </c>
      <c r="M35" s="505" t="str">
        <f>'Mapa Final'!AG35</f>
        <v>Moderado</v>
      </c>
      <c r="N35" s="511" t="str">
        <f>'Mapa Final'!AH35</f>
        <v>Reducir(mitigar)</v>
      </c>
      <c r="O35" s="544"/>
      <c r="P35" s="487" t="s">
        <v>8</v>
      </c>
      <c r="Q35" s="490"/>
      <c r="R35" s="514">
        <v>45108</v>
      </c>
      <c r="S35" s="514">
        <v>45199</v>
      </c>
      <c r="T35" s="521" t="s">
        <v>556</v>
      </c>
    </row>
    <row r="36" spans="1:20">
      <c r="A36" s="483"/>
      <c r="B36" s="338"/>
      <c r="C36" s="494"/>
      <c r="D36" s="494"/>
      <c r="E36" s="497"/>
      <c r="F36" s="497"/>
      <c r="G36" s="497"/>
      <c r="H36" s="500"/>
      <c r="I36" s="503"/>
      <c r="J36" s="509"/>
      <c r="K36" s="512"/>
      <c r="L36" s="512"/>
      <c r="M36" s="506"/>
      <c r="N36" s="512"/>
      <c r="O36" s="545"/>
      <c r="P36" s="488"/>
      <c r="Q36" s="491"/>
      <c r="R36" s="488"/>
      <c r="S36" s="488"/>
      <c r="T36" s="542"/>
    </row>
    <row r="37" spans="1:20">
      <c r="A37" s="483"/>
      <c r="B37" s="338"/>
      <c r="C37" s="494"/>
      <c r="D37" s="494"/>
      <c r="E37" s="497"/>
      <c r="F37" s="497"/>
      <c r="G37" s="497"/>
      <c r="H37" s="500"/>
      <c r="I37" s="503"/>
      <c r="J37" s="509"/>
      <c r="K37" s="512"/>
      <c r="L37" s="512"/>
      <c r="M37" s="506"/>
      <c r="N37" s="512"/>
      <c r="O37" s="545"/>
      <c r="P37" s="488"/>
      <c r="Q37" s="491"/>
      <c r="R37" s="488"/>
      <c r="S37" s="488"/>
      <c r="T37" s="542"/>
    </row>
    <row r="38" spans="1:20">
      <c r="A38" s="483"/>
      <c r="B38" s="338"/>
      <c r="C38" s="494"/>
      <c r="D38" s="494"/>
      <c r="E38" s="497"/>
      <c r="F38" s="497"/>
      <c r="G38" s="497"/>
      <c r="H38" s="500"/>
      <c r="I38" s="503"/>
      <c r="J38" s="509"/>
      <c r="K38" s="512"/>
      <c r="L38" s="512"/>
      <c r="M38" s="506"/>
      <c r="N38" s="512"/>
      <c r="O38" s="545"/>
      <c r="P38" s="488"/>
      <c r="Q38" s="491"/>
      <c r="R38" s="488"/>
      <c r="S38" s="488"/>
      <c r="T38" s="542"/>
    </row>
    <row r="39" spans="1:20" ht="278.25" customHeight="1" thickBot="1">
      <c r="A39" s="484"/>
      <c r="B39" s="486"/>
      <c r="C39" s="495"/>
      <c r="D39" s="495"/>
      <c r="E39" s="498"/>
      <c r="F39" s="498"/>
      <c r="G39" s="498"/>
      <c r="H39" s="501"/>
      <c r="I39" s="504"/>
      <c r="J39" s="510"/>
      <c r="K39" s="513"/>
      <c r="L39" s="513"/>
      <c r="M39" s="507"/>
      <c r="N39" s="513"/>
      <c r="O39" s="546"/>
      <c r="P39" s="489"/>
      <c r="Q39" s="492"/>
      <c r="R39" s="489"/>
      <c r="S39" s="489"/>
      <c r="T39" s="543"/>
    </row>
    <row r="40" spans="1:20">
      <c r="A40" s="482" t="e">
        <f>'Mapa Final'!#REF!</f>
        <v>#REF!</v>
      </c>
      <c r="B40" s="485" t="e">
        <f>'Mapa Final'!#REF!</f>
        <v>#REF!</v>
      </c>
      <c r="C40" s="493" t="e">
        <f>'Mapa Final'!#REF!</f>
        <v>#REF!</v>
      </c>
      <c r="D40" s="493" t="e">
        <f>'Mapa Final'!#REF!</f>
        <v>#REF!</v>
      </c>
      <c r="E40" s="496" t="e">
        <f>'Mapa Final'!#REF!</f>
        <v>#REF!</v>
      </c>
      <c r="F40" s="496" t="e">
        <f>'Mapa Final'!#REF!</f>
        <v>#REF!</v>
      </c>
      <c r="G40" s="496" t="e">
        <f>'Mapa Final'!#REF!</f>
        <v>#REF!</v>
      </c>
      <c r="H40" s="499" t="e">
        <f>'Mapa Final'!#REF!</f>
        <v>#REF!</v>
      </c>
      <c r="I40" s="502" t="e">
        <f>'Mapa Final'!#REF!</f>
        <v>#REF!</v>
      </c>
      <c r="J40" s="508" t="e">
        <f>'Mapa Final'!#REF!</f>
        <v>#REF!</v>
      </c>
      <c r="K40" s="511" t="e">
        <f>'Mapa Final'!#REF!</f>
        <v>#REF!</v>
      </c>
      <c r="L40" s="511" t="e">
        <f>'Mapa Final'!#REF!</f>
        <v>#REF!</v>
      </c>
      <c r="M40" s="505" t="e">
        <f>'Mapa Final'!#REF!</f>
        <v>#REF!</v>
      </c>
      <c r="N40" s="511" t="e">
        <f>'Mapa Final'!#REF!</f>
        <v>#REF!</v>
      </c>
      <c r="O40" s="490"/>
      <c r="P40" s="490"/>
      <c r="Q40" s="490"/>
      <c r="R40" s="490"/>
      <c r="S40" s="490"/>
      <c r="T40" s="490"/>
    </row>
    <row r="41" spans="1:20">
      <c r="A41" s="483"/>
      <c r="B41" s="338"/>
      <c r="C41" s="494"/>
      <c r="D41" s="494"/>
      <c r="E41" s="497"/>
      <c r="F41" s="497"/>
      <c r="G41" s="497"/>
      <c r="H41" s="500"/>
      <c r="I41" s="503"/>
      <c r="J41" s="509"/>
      <c r="K41" s="512"/>
      <c r="L41" s="512"/>
      <c r="M41" s="506"/>
      <c r="N41" s="512"/>
      <c r="O41" s="491"/>
      <c r="P41" s="491"/>
      <c r="Q41" s="491"/>
      <c r="R41" s="491"/>
      <c r="S41" s="491"/>
      <c r="T41" s="491"/>
    </row>
    <row r="42" spans="1:20">
      <c r="A42" s="483"/>
      <c r="B42" s="338"/>
      <c r="C42" s="494"/>
      <c r="D42" s="494"/>
      <c r="E42" s="497"/>
      <c r="F42" s="497"/>
      <c r="G42" s="497"/>
      <c r="H42" s="500"/>
      <c r="I42" s="503"/>
      <c r="J42" s="509"/>
      <c r="K42" s="512"/>
      <c r="L42" s="512"/>
      <c r="M42" s="506"/>
      <c r="N42" s="512"/>
      <c r="O42" s="491"/>
      <c r="P42" s="491"/>
      <c r="Q42" s="491"/>
      <c r="R42" s="491"/>
      <c r="S42" s="491"/>
      <c r="T42" s="491"/>
    </row>
    <row r="43" spans="1:20">
      <c r="A43" s="483"/>
      <c r="B43" s="338"/>
      <c r="C43" s="494"/>
      <c r="D43" s="494"/>
      <c r="E43" s="497"/>
      <c r="F43" s="497"/>
      <c r="G43" s="497"/>
      <c r="H43" s="500"/>
      <c r="I43" s="503"/>
      <c r="J43" s="509"/>
      <c r="K43" s="512"/>
      <c r="L43" s="512"/>
      <c r="M43" s="506"/>
      <c r="N43" s="512"/>
      <c r="O43" s="491"/>
      <c r="P43" s="491"/>
      <c r="Q43" s="491"/>
      <c r="R43" s="491"/>
      <c r="S43" s="491"/>
      <c r="T43" s="491"/>
    </row>
    <row r="44" spans="1:20" ht="15.75" thickBot="1">
      <c r="A44" s="484"/>
      <c r="B44" s="486"/>
      <c r="C44" s="495"/>
      <c r="D44" s="495"/>
      <c r="E44" s="498"/>
      <c r="F44" s="498"/>
      <c r="G44" s="498"/>
      <c r="H44" s="501"/>
      <c r="I44" s="504"/>
      <c r="J44" s="510"/>
      <c r="K44" s="513"/>
      <c r="L44" s="513"/>
      <c r="M44" s="507"/>
      <c r="N44" s="513"/>
      <c r="O44" s="492"/>
      <c r="P44" s="492"/>
      <c r="Q44" s="492"/>
      <c r="R44" s="492"/>
      <c r="S44" s="492"/>
      <c r="T44" s="492"/>
    </row>
    <row r="45" spans="1:20">
      <c r="A45" s="482" t="e">
        <f>'Mapa Final'!#REF!</f>
        <v>#REF!</v>
      </c>
      <c r="B45" s="485" t="e">
        <f>'Mapa Final'!#REF!</f>
        <v>#REF!</v>
      </c>
      <c r="C45" s="493" t="e">
        <f>'Mapa Final'!#REF!</f>
        <v>#REF!</v>
      </c>
      <c r="D45" s="493" t="e">
        <f>'Mapa Final'!#REF!</f>
        <v>#REF!</v>
      </c>
      <c r="E45" s="496" t="e">
        <f>'Mapa Final'!#REF!</f>
        <v>#REF!</v>
      </c>
      <c r="F45" s="496" t="e">
        <f>'Mapa Final'!#REF!</f>
        <v>#REF!</v>
      </c>
      <c r="G45" s="496" t="e">
        <f>'Mapa Final'!#REF!</f>
        <v>#REF!</v>
      </c>
      <c r="H45" s="499" t="e">
        <f>'Mapa Final'!#REF!</f>
        <v>#REF!</v>
      </c>
      <c r="I45" s="502" t="e">
        <f>'Mapa Final'!#REF!</f>
        <v>#REF!</v>
      </c>
      <c r="J45" s="508" t="e">
        <f>'Mapa Final'!#REF!</f>
        <v>#REF!</v>
      </c>
      <c r="K45" s="511" t="e">
        <f>'Mapa Final'!#REF!</f>
        <v>#REF!</v>
      </c>
      <c r="L45" s="511" t="e">
        <f>'Mapa Final'!#REF!</f>
        <v>#REF!</v>
      </c>
      <c r="M45" s="505" t="e">
        <f>'Mapa Final'!#REF!</f>
        <v>#REF!</v>
      </c>
      <c r="N45" s="511" t="e">
        <f>'Mapa Final'!#REF!</f>
        <v>#REF!</v>
      </c>
      <c r="O45" s="490"/>
      <c r="P45" s="490"/>
      <c r="Q45" s="490"/>
      <c r="R45" s="490"/>
      <c r="S45" s="490"/>
      <c r="T45" s="490"/>
    </row>
    <row r="46" spans="1:20">
      <c r="A46" s="483"/>
      <c r="B46" s="338"/>
      <c r="C46" s="494"/>
      <c r="D46" s="494"/>
      <c r="E46" s="497"/>
      <c r="F46" s="497"/>
      <c r="G46" s="497"/>
      <c r="H46" s="500"/>
      <c r="I46" s="503"/>
      <c r="J46" s="509"/>
      <c r="K46" s="512"/>
      <c r="L46" s="512"/>
      <c r="M46" s="506"/>
      <c r="N46" s="512"/>
      <c r="O46" s="491"/>
      <c r="P46" s="491"/>
      <c r="Q46" s="491"/>
      <c r="R46" s="491"/>
      <c r="S46" s="491"/>
      <c r="T46" s="491"/>
    </row>
    <row r="47" spans="1:20">
      <c r="A47" s="483"/>
      <c r="B47" s="338"/>
      <c r="C47" s="494"/>
      <c r="D47" s="494"/>
      <c r="E47" s="497"/>
      <c r="F47" s="497"/>
      <c r="G47" s="497"/>
      <c r="H47" s="500"/>
      <c r="I47" s="503"/>
      <c r="J47" s="509"/>
      <c r="K47" s="512"/>
      <c r="L47" s="512"/>
      <c r="M47" s="506"/>
      <c r="N47" s="512"/>
      <c r="O47" s="491"/>
      <c r="P47" s="491"/>
      <c r="Q47" s="491"/>
      <c r="R47" s="491"/>
      <c r="S47" s="491"/>
      <c r="T47" s="491"/>
    </row>
    <row r="48" spans="1:20">
      <c r="A48" s="483"/>
      <c r="B48" s="338"/>
      <c r="C48" s="494"/>
      <c r="D48" s="494"/>
      <c r="E48" s="497"/>
      <c r="F48" s="497"/>
      <c r="G48" s="497"/>
      <c r="H48" s="500"/>
      <c r="I48" s="503"/>
      <c r="J48" s="509"/>
      <c r="K48" s="512"/>
      <c r="L48" s="512"/>
      <c r="M48" s="506"/>
      <c r="N48" s="512"/>
      <c r="O48" s="491"/>
      <c r="P48" s="491"/>
      <c r="Q48" s="491"/>
      <c r="R48" s="491"/>
      <c r="S48" s="491"/>
      <c r="T48" s="491"/>
    </row>
    <row r="49" spans="1:20" ht="15.75" thickBot="1">
      <c r="A49" s="484"/>
      <c r="B49" s="486"/>
      <c r="C49" s="495"/>
      <c r="D49" s="495"/>
      <c r="E49" s="498"/>
      <c r="F49" s="498"/>
      <c r="G49" s="498"/>
      <c r="H49" s="501"/>
      <c r="I49" s="504"/>
      <c r="J49" s="510"/>
      <c r="K49" s="513"/>
      <c r="L49" s="513"/>
      <c r="M49" s="507"/>
      <c r="N49" s="513"/>
      <c r="O49" s="492"/>
      <c r="P49" s="492"/>
      <c r="Q49" s="492"/>
      <c r="R49" s="492"/>
      <c r="S49" s="492"/>
      <c r="T49" s="492"/>
    </row>
    <row r="50" spans="1:20">
      <c r="A50" s="482" t="e">
        <f>'Mapa Final'!#REF!</f>
        <v>#REF!</v>
      </c>
      <c r="B50" s="485" t="e">
        <f>'Mapa Final'!#REF!</f>
        <v>#REF!</v>
      </c>
      <c r="C50" s="493" t="e">
        <f>'Mapa Final'!#REF!</f>
        <v>#REF!</v>
      </c>
      <c r="D50" s="493" t="e">
        <f>'Mapa Final'!#REF!</f>
        <v>#REF!</v>
      </c>
      <c r="E50" s="496" t="e">
        <f>'Mapa Final'!#REF!</f>
        <v>#REF!</v>
      </c>
      <c r="F50" s="496" t="e">
        <f>'Mapa Final'!#REF!</f>
        <v>#REF!</v>
      </c>
      <c r="G50" s="496" t="e">
        <f>'Mapa Final'!#REF!</f>
        <v>#REF!</v>
      </c>
      <c r="H50" s="499" t="e">
        <f>'Mapa Final'!#REF!</f>
        <v>#REF!</v>
      </c>
      <c r="I50" s="502" t="e">
        <f>'Mapa Final'!#REF!</f>
        <v>#REF!</v>
      </c>
      <c r="J50" s="508" t="e">
        <f>'Mapa Final'!#REF!</f>
        <v>#REF!</v>
      </c>
      <c r="K50" s="511" t="e">
        <f>'Mapa Final'!#REF!</f>
        <v>#REF!</v>
      </c>
      <c r="L50" s="511" t="e">
        <f>'Mapa Final'!#REF!</f>
        <v>#REF!</v>
      </c>
      <c r="M50" s="505" t="e">
        <f>'Mapa Final'!#REF!</f>
        <v>#REF!</v>
      </c>
      <c r="N50" s="511" t="e">
        <f>'Mapa Final'!#REF!</f>
        <v>#REF!</v>
      </c>
      <c r="O50" s="490"/>
      <c r="P50" s="490"/>
      <c r="Q50" s="490"/>
      <c r="R50" s="490"/>
      <c r="S50" s="490"/>
      <c r="T50" s="490"/>
    </row>
    <row r="51" spans="1:20">
      <c r="A51" s="483"/>
      <c r="B51" s="338"/>
      <c r="C51" s="494"/>
      <c r="D51" s="494"/>
      <c r="E51" s="497"/>
      <c r="F51" s="497"/>
      <c r="G51" s="497"/>
      <c r="H51" s="500"/>
      <c r="I51" s="503"/>
      <c r="J51" s="509"/>
      <c r="K51" s="512"/>
      <c r="L51" s="512"/>
      <c r="M51" s="506"/>
      <c r="N51" s="512"/>
      <c r="O51" s="491"/>
      <c r="P51" s="491"/>
      <c r="Q51" s="491"/>
      <c r="R51" s="491"/>
      <c r="S51" s="491"/>
      <c r="T51" s="491"/>
    </row>
    <row r="52" spans="1:20">
      <c r="A52" s="483"/>
      <c r="B52" s="338"/>
      <c r="C52" s="494"/>
      <c r="D52" s="494"/>
      <c r="E52" s="497"/>
      <c r="F52" s="497"/>
      <c r="G52" s="497"/>
      <c r="H52" s="500"/>
      <c r="I52" s="503"/>
      <c r="J52" s="509"/>
      <c r="K52" s="512"/>
      <c r="L52" s="512"/>
      <c r="M52" s="506"/>
      <c r="N52" s="512"/>
      <c r="O52" s="491"/>
      <c r="P52" s="491"/>
      <c r="Q52" s="491"/>
      <c r="R52" s="491"/>
      <c r="S52" s="491"/>
      <c r="T52" s="491"/>
    </row>
    <row r="53" spans="1:20">
      <c r="A53" s="483"/>
      <c r="B53" s="338"/>
      <c r="C53" s="494"/>
      <c r="D53" s="494"/>
      <c r="E53" s="497"/>
      <c r="F53" s="497"/>
      <c r="G53" s="497"/>
      <c r="H53" s="500"/>
      <c r="I53" s="503"/>
      <c r="J53" s="509"/>
      <c r="K53" s="512"/>
      <c r="L53" s="512"/>
      <c r="M53" s="506"/>
      <c r="N53" s="512"/>
      <c r="O53" s="491"/>
      <c r="P53" s="491"/>
      <c r="Q53" s="491"/>
      <c r="R53" s="491"/>
      <c r="S53" s="491"/>
      <c r="T53" s="491"/>
    </row>
    <row r="54" spans="1:20" ht="15.75" thickBot="1">
      <c r="A54" s="484"/>
      <c r="B54" s="486"/>
      <c r="C54" s="495"/>
      <c r="D54" s="495"/>
      <c r="E54" s="498"/>
      <c r="F54" s="498"/>
      <c r="G54" s="498"/>
      <c r="H54" s="501"/>
      <c r="I54" s="504"/>
      <c r="J54" s="510"/>
      <c r="K54" s="513"/>
      <c r="L54" s="513"/>
      <c r="M54" s="507"/>
      <c r="N54" s="513"/>
      <c r="O54" s="492"/>
      <c r="P54" s="492"/>
      <c r="Q54" s="492"/>
      <c r="R54" s="492"/>
      <c r="S54" s="492"/>
      <c r="T54" s="492"/>
    </row>
    <row r="55" spans="1:20">
      <c r="A55" s="482" t="e">
        <f>'Mapa Final'!#REF!</f>
        <v>#REF!</v>
      </c>
      <c r="B55" s="485" t="e">
        <f>'Mapa Final'!#REF!</f>
        <v>#REF!</v>
      </c>
      <c r="C55" s="493" t="e">
        <f>'Mapa Final'!#REF!</f>
        <v>#REF!</v>
      </c>
      <c r="D55" s="493" t="e">
        <f>'Mapa Final'!#REF!</f>
        <v>#REF!</v>
      </c>
      <c r="E55" s="496" t="e">
        <f>'Mapa Final'!#REF!</f>
        <v>#REF!</v>
      </c>
      <c r="F55" s="496" t="e">
        <f>'Mapa Final'!#REF!</f>
        <v>#REF!</v>
      </c>
      <c r="G55" s="496" t="e">
        <f>'Mapa Final'!#REF!</f>
        <v>#REF!</v>
      </c>
      <c r="H55" s="499" t="e">
        <f>'Mapa Final'!#REF!</f>
        <v>#REF!</v>
      </c>
      <c r="I55" s="502" t="e">
        <f>'Mapa Final'!#REF!</f>
        <v>#REF!</v>
      </c>
      <c r="J55" s="508" t="e">
        <f>'Mapa Final'!#REF!</f>
        <v>#REF!</v>
      </c>
      <c r="K55" s="511" t="e">
        <f>'Mapa Final'!#REF!</f>
        <v>#REF!</v>
      </c>
      <c r="L55" s="511" t="e">
        <f>'Mapa Final'!#REF!</f>
        <v>#REF!</v>
      </c>
      <c r="M55" s="505" t="e">
        <f>'Mapa Final'!#REF!</f>
        <v>#REF!</v>
      </c>
      <c r="N55" s="511" t="e">
        <f>'Mapa Final'!#REF!</f>
        <v>#REF!</v>
      </c>
      <c r="O55" s="490"/>
      <c r="P55" s="490"/>
      <c r="Q55" s="490"/>
      <c r="R55" s="490"/>
      <c r="S55" s="490"/>
      <c r="T55" s="490"/>
    </row>
    <row r="56" spans="1:20">
      <c r="A56" s="483"/>
      <c r="B56" s="338"/>
      <c r="C56" s="494"/>
      <c r="D56" s="494"/>
      <c r="E56" s="497"/>
      <c r="F56" s="497"/>
      <c r="G56" s="497"/>
      <c r="H56" s="500"/>
      <c r="I56" s="503"/>
      <c r="J56" s="509"/>
      <c r="K56" s="512"/>
      <c r="L56" s="512"/>
      <c r="M56" s="506"/>
      <c r="N56" s="512"/>
      <c r="O56" s="491"/>
      <c r="P56" s="491"/>
      <c r="Q56" s="491"/>
      <c r="R56" s="491"/>
      <c r="S56" s="491"/>
      <c r="T56" s="491"/>
    </row>
    <row r="57" spans="1:20">
      <c r="A57" s="483"/>
      <c r="B57" s="338"/>
      <c r="C57" s="494"/>
      <c r="D57" s="494"/>
      <c r="E57" s="497"/>
      <c r="F57" s="497"/>
      <c r="G57" s="497"/>
      <c r="H57" s="500"/>
      <c r="I57" s="503"/>
      <c r="J57" s="509"/>
      <c r="K57" s="512"/>
      <c r="L57" s="512"/>
      <c r="M57" s="506"/>
      <c r="N57" s="512"/>
      <c r="O57" s="491"/>
      <c r="P57" s="491"/>
      <c r="Q57" s="491"/>
      <c r="R57" s="491"/>
      <c r="S57" s="491"/>
      <c r="T57" s="491"/>
    </row>
    <row r="58" spans="1:20">
      <c r="A58" s="483"/>
      <c r="B58" s="338"/>
      <c r="C58" s="494"/>
      <c r="D58" s="494"/>
      <c r="E58" s="497"/>
      <c r="F58" s="497"/>
      <c r="G58" s="497"/>
      <c r="H58" s="500"/>
      <c r="I58" s="503"/>
      <c r="J58" s="509"/>
      <c r="K58" s="512"/>
      <c r="L58" s="512"/>
      <c r="M58" s="506"/>
      <c r="N58" s="512"/>
      <c r="O58" s="491"/>
      <c r="P58" s="491"/>
      <c r="Q58" s="491"/>
      <c r="R58" s="491"/>
      <c r="S58" s="491"/>
      <c r="T58" s="491"/>
    </row>
    <row r="59" spans="1:20" ht="15.75" thickBot="1">
      <c r="A59" s="484"/>
      <c r="B59" s="486"/>
      <c r="C59" s="495"/>
      <c r="D59" s="495"/>
      <c r="E59" s="498"/>
      <c r="F59" s="498"/>
      <c r="G59" s="498"/>
      <c r="H59" s="501"/>
      <c r="I59" s="504"/>
      <c r="J59" s="510"/>
      <c r="K59" s="513"/>
      <c r="L59" s="513"/>
      <c r="M59" s="507"/>
      <c r="N59" s="513"/>
      <c r="O59" s="492"/>
      <c r="P59" s="492"/>
      <c r="Q59" s="492"/>
      <c r="R59" s="492"/>
      <c r="S59" s="492"/>
      <c r="T59" s="492"/>
    </row>
  </sheetData>
  <mergeCells count="219">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 ref="A9:N9"/>
    <mergeCell ref="A10:A14"/>
    <mergeCell ref="C10:C14"/>
    <mergeCell ref="D10:D14"/>
    <mergeCell ref="E10:E14"/>
    <mergeCell ref="F10:F14"/>
    <mergeCell ref="S10:S14"/>
    <mergeCell ref="T10:T14"/>
    <mergeCell ref="A15:A19"/>
    <mergeCell ref="C15:C19"/>
    <mergeCell ref="D15:D19"/>
    <mergeCell ref="E15:E19"/>
    <mergeCell ref="F15:F19"/>
    <mergeCell ref="G15:G19"/>
    <mergeCell ref="H15:H19"/>
    <mergeCell ref="I15:I19"/>
    <mergeCell ref="M10:M14"/>
    <mergeCell ref="N10:N14"/>
    <mergeCell ref="O10:O14"/>
    <mergeCell ref="P10:P14"/>
    <mergeCell ref="Q10:Q14"/>
    <mergeCell ref="R10:R14"/>
    <mergeCell ref="G10:G14"/>
    <mergeCell ref="H10:H14"/>
    <mergeCell ref="I10:I14"/>
    <mergeCell ref="J10:J14"/>
    <mergeCell ref="K10:K14"/>
    <mergeCell ref="L10:L14"/>
    <mergeCell ref="P15:P19"/>
    <mergeCell ref="Q15:Q19"/>
    <mergeCell ref="R15:R19"/>
    <mergeCell ref="S15:S19"/>
    <mergeCell ref="T15:T19"/>
    <mergeCell ref="N15:N19"/>
    <mergeCell ref="O15:O19"/>
    <mergeCell ref="A20:A24"/>
    <mergeCell ref="C20:C24"/>
    <mergeCell ref="D20:D24"/>
    <mergeCell ref="E20:E24"/>
    <mergeCell ref="F20:F24"/>
    <mergeCell ref="J15:J19"/>
    <mergeCell ref="K15:K19"/>
    <mergeCell ref="L15:L19"/>
    <mergeCell ref="M15:M19"/>
    <mergeCell ref="S20:S24"/>
    <mergeCell ref="T20:T24"/>
    <mergeCell ref="A25:A29"/>
    <mergeCell ref="C25:C29"/>
    <mergeCell ref="D25:D29"/>
    <mergeCell ref="E25:E29"/>
    <mergeCell ref="F25:F29"/>
    <mergeCell ref="G25:G29"/>
    <mergeCell ref="H25:H29"/>
    <mergeCell ref="I25:I29"/>
    <mergeCell ref="M20:M24"/>
    <mergeCell ref="N20:N24"/>
    <mergeCell ref="O20:O24"/>
    <mergeCell ref="P20:P24"/>
    <mergeCell ref="Q20:Q24"/>
    <mergeCell ref="R20:R24"/>
    <mergeCell ref="G20:G24"/>
    <mergeCell ref="H20:H24"/>
    <mergeCell ref="I20:I24"/>
    <mergeCell ref="J20:J24"/>
    <mergeCell ref="K20:K24"/>
    <mergeCell ref="L20:L24"/>
    <mergeCell ref="P25:P29"/>
    <mergeCell ref="Q25:Q29"/>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C35:C39"/>
    <mergeCell ref="D35:D39"/>
    <mergeCell ref="E35:E39"/>
    <mergeCell ref="F35:F39"/>
    <mergeCell ref="G35:G39"/>
    <mergeCell ref="H35:H39"/>
    <mergeCell ref="I35:I39"/>
    <mergeCell ref="M30:M34"/>
    <mergeCell ref="G30:G34"/>
    <mergeCell ref="H30:H34"/>
    <mergeCell ref="I30:I34"/>
    <mergeCell ref="J30:J34"/>
    <mergeCell ref="K30:K34"/>
    <mergeCell ref="L30:L34"/>
    <mergeCell ref="P35:P39"/>
    <mergeCell ref="Q35:Q39"/>
    <mergeCell ref="R35:R39"/>
    <mergeCell ref="S35:S39"/>
    <mergeCell ref="T35:T39"/>
    <mergeCell ref="A40:A44"/>
    <mergeCell ref="C40:C44"/>
    <mergeCell ref="D40:D44"/>
    <mergeCell ref="E40:E44"/>
    <mergeCell ref="F40:F44"/>
    <mergeCell ref="J35:J39"/>
    <mergeCell ref="K35:K39"/>
    <mergeCell ref="L35:L39"/>
    <mergeCell ref="M35:M39"/>
    <mergeCell ref="N35:N39"/>
    <mergeCell ref="O35:O39"/>
    <mergeCell ref="S40:S44"/>
    <mergeCell ref="T40:T44"/>
    <mergeCell ref="N40:N44"/>
    <mergeCell ref="O40:O44"/>
    <mergeCell ref="P40:P44"/>
    <mergeCell ref="Q40:Q44"/>
    <mergeCell ref="R40:R44"/>
    <mergeCell ref="A35:A39"/>
    <mergeCell ref="C45:C49"/>
    <mergeCell ref="D45:D49"/>
    <mergeCell ref="E45:E49"/>
    <mergeCell ref="F45:F49"/>
    <mergeCell ref="G45:G49"/>
    <mergeCell ref="H45:H49"/>
    <mergeCell ref="I45:I49"/>
    <mergeCell ref="M40:M44"/>
    <mergeCell ref="G40:G44"/>
    <mergeCell ref="H40:H44"/>
    <mergeCell ref="I40:I44"/>
    <mergeCell ref="J40:J44"/>
    <mergeCell ref="K40:K44"/>
    <mergeCell ref="L40:L44"/>
    <mergeCell ref="P45:P49"/>
    <mergeCell ref="Q45:Q49"/>
    <mergeCell ref="R45:R49"/>
    <mergeCell ref="S45:S49"/>
    <mergeCell ref="T45:T49"/>
    <mergeCell ref="A50:A54"/>
    <mergeCell ref="C50:C54"/>
    <mergeCell ref="D50:D54"/>
    <mergeCell ref="E50:E54"/>
    <mergeCell ref="F50:F54"/>
    <mergeCell ref="J45:J49"/>
    <mergeCell ref="K45:K49"/>
    <mergeCell ref="L45:L49"/>
    <mergeCell ref="M45:M49"/>
    <mergeCell ref="N45:N49"/>
    <mergeCell ref="O45:O49"/>
    <mergeCell ref="S50:S54"/>
    <mergeCell ref="T50:T54"/>
    <mergeCell ref="N50:N54"/>
    <mergeCell ref="O50:O54"/>
    <mergeCell ref="P50:P54"/>
    <mergeCell ref="Q50:Q54"/>
    <mergeCell ref="R50:R54"/>
    <mergeCell ref="A45:A49"/>
    <mergeCell ref="A55:A59"/>
    <mergeCell ref="C55:C59"/>
    <mergeCell ref="D55:D59"/>
    <mergeCell ref="E55:E59"/>
    <mergeCell ref="F55:F59"/>
    <mergeCell ref="G55:G59"/>
    <mergeCell ref="H55:H59"/>
    <mergeCell ref="I55:I59"/>
    <mergeCell ref="M50:M54"/>
    <mergeCell ref="G50:G54"/>
    <mergeCell ref="H50:H54"/>
    <mergeCell ref="I50:I54"/>
    <mergeCell ref="J50:J54"/>
    <mergeCell ref="K50:K54"/>
    <mergeCell ref="L50:L54"/>
    <mergeCell ref="B55:B59"/>
    <mergeCell ref="P55:P59"/>
    <mergeCell ref="Q55:Q59"/>
    <mergeCell ref="R55:R59"/>
    <mergeCell ref="S55:S59"/>
    <mergeCell ref="T55:T59"/>
    <mergeCell ref="J55:J59"/>
    <mergeCell ref="K55:K59"/>
    <mergeCell ref="L55:L59"/>
    <mergeCell ref="M55:M59"/>
    <mergeCell ref="N55:N59"/>
    <mergeCell ref="O55:O59"/>
    <mergeCell ref="B10:B14"/>
    <mergeCell ref="B15:B19"/>
    <mergeCell ref="B20:B24"/>
    <mergeCell ref="B25:B29"/>
    <mergeCell ref="B30:B34"/>
    <mergeCell ref="B35:B39"/>
    <mergeCell ref="B40:B44"/>
    <mergeCell ref="B45:B49"/>
    <mergeCell ref="B50:B54"/>
  </mergeCells>
  <conditionalFormatting sqref="D8:G8 H7 H60:J1048576 A7:B7">
    <cfRule type="containsText" dxfId="1201" priority="669" operator="containsText" text="3- Moderado">
      <formula>NOT(ISERROR(SEARCH("3- Moderado",A7)))</formula>
    </cfRule>
    <cfRule type="containsText" dxfId="1200" priority="670" operator="containsText" text="6- Moderado">
      <formula>NOT(ISERROR(SEARCH("6- Moderado",A7)))</formula>
    </cfRule>
    <cfRule type="containsText" dxfId="1199" priority="671" operator="containsText" text="4- Moderado">
      <formula>NOT(ISERROR(SEARCH("4- Moderado",A7)))</formula>
    </cfRule>
    <cfRule type="containsText" dxfId="1198" priority="672" operator="containsText" text="3- Bajo">
      <formula>NOT(ISERROR(SEARCH("3- Bajo",A7)))</formula>
    </cfRule>
    <cfRule type="containsText" dxfId="1197" priority="673" operator="containsText" text="4- Bajo">
      <formula>NOT(ISERROR(SEARCH("4- Bajo",A7)))</formula>
    </cfRule>
    <cfRule type="containsText" dxfId="1196" priority="674" operator="containsText" text="1- Bajo">
      <formula>NOT(ISERROR(SEARCH("1- Bajo",A7)))</formula>
    </cfRule>
  </conditionalFormatting>
  <conditionalFormatting sqref="H8:J8">
    <cfRule type="containsText" dxfId="1195" priority="662" operator="containsText" text="3- Moderado">
      <formula>NOT(ISERROR(SEARCH("3- Moderado",H8)))</formula>
    </cfRule>
    <cfRule type="containsText" dxfId="1194" priority="663" operator="containsText" text="6- Moderado">
      <formula>NOT(ISERROR(SEARCH("6- Moderado",H8)))</formula>
    </cfRule>
    <cfRule type="containsText" dxfId="1193" priority="664" operator="containsText" text="4- Moderado">
      <formula>NOT(ISERROR(SEARCH("4- Moderado",H8)))</formula>
    </cfRule>
    <cfRule type="containsText" dxfId="1192" priority="665" operator="containsText" text="3- Bajo">
      <formula>NOT(ISERROR(SEARCH("3- Bajo",H8)))</formula>
    </cfRule>
    <cfRule type="containsText" dxfId="1191" priority="666" operator="containsText" text="4- Bajo">
      <formula>NOT(ISERROR(SEARCH("4- Bajo",H8)))</formula>
    </cfRule>
    <cfRule type="containsText" dxfId="1190" priority="668" operator="containsText" text="1- Bajo">
      <formula>NOT(ISERROR(SEARCH("1- Bajo",H8)))</formula>
    </cfRule>
  </conditionalFormatting>
  <conditionalFormatting sqref="J8 J60:J1048576">
    <cfRule type="containsText" dxfId="1189" priority="651" operator="containsText" text="25- Extremo">
      <formula>NOT(ISERROR(SEARCH("25- Extremo",J8)))</formula>
    </cfRule>
    <cfRule type="containsText" dxfId="1188" priority="652" operator="containsText" text="20- Extremo">
      <formula>NOT(ISERROR(SEARCH("20- Extremo",J8)))</formula>
    </cfRule>
    <cfRule type="containsText" dxfId="1187" priority="653" operator="containsText" text="15- Extremo">
      <formula>NOT(ISERROR(SEARCH("15- Extremo",J8)))</formula>
    </cfRule>
    <cfRule type="containsText" dxfId="1186" priority="654" operator="containsText" text="10- Extremo">
      <formula>NOT(ISERROR(SEARCH("10- Extremo",J8)))</formula>
    </cfRule>
    <cfRule type="containsText" dxfId="1185" priority="655" operator="containsText" text="5- Extremo">
      <formula>NOT(ISERROR(SEARCH("5- Extremo",J8)))</formula>
    </cfRule>
    <cfRule type="containsText" dxfId="1184" priority="656" operator="containsText" text="12- Alto">
      <formula>NOT(ISERROR(SEARCH("12- Alto",J8)))</formula>
    </cfRule>
    <cfRule type="containsText" dxfId="1183" priority="657" operator="containsText" text="10- Alto">
      <formula>NOT(ISERROR(SEARCH("10- Alto",J8)))</formula>
    </cfRule>
    <cfRule type="containsText" dxfId="1182" priority="658" operator="containsText" text="9- Alto">
      <formula>NOT(ISERROR(SEARCH("9- Alto",J8)))</formula>
    </cfRule>
    <cfRule type="containsText" dxfId="1181" priority="659" operator="containsText" text="8- Alto">
      <formula>NOT(ISERROR(SEARCH("8- Alto",J8)))</formula>
    </cfRule>
    <cfRule type="containsText" dxfId="1180" priority="660" operator="containsText" text="5- Alto">
      <formula>NOT(ISERROR(SEARCH("5- Alto",J8)))</formula>
    </cfRule>
    <cfRule type="containsText" dxfId="1179" priority="661" operator="containsText" text="4- Alto">
      <formula>NOT(ISERROR(SEARCH("4- Alto",J8)))</formula>
    </cfRule>
    <cfRule type="containsText" dxfId="1178" priority="667" operator="containsText" text="2- Bajo">
      <formula>NOT(ISERROR(SEARCH("2- Bajo",J8)))</formula>
    </cfRule>
  </conditionalFormatting>
  <conditionalFormatting sqref="K10:L10 K15:L15 K20:L20">
    <cfRule type="containsText" dxfId="1177" priority="645" operator="containsText" text="3- Moderado">
      <formula>NOT(ISERROR(SEARCH("3- Moderado",K10)))</formula>
    </cfRule>
    <cfRule type="containsText" dxfId="1176" priority="646" operator="containsText" text="6- Moderado">
      <formula>NOT(ISERROR(SEARCH("6- Moderado",K10)))</formula>
    </cfRule>
    <cfRule type="containsText" dxfId="1175" priority="647" operator="containsText" text="4- Moderado">
      <formula>NOT(ISERROR(SEARCH("4- Moderado",K10)))</formula>
    </cfRule>
    <cfRule type="containsText" dxfId="1174" priority="648" operator="containsText" text="3- Bajo">
      <formula>NOT(ISERROR(SEARCH("3- Bajo",K10)))</formula>
    </cfRule>
    <cfRule type="containsText" dxfId="1173" priority="649" operator="containsText" text="4- Bajo">
      <formula>NOT(ISERROR(SEARCH("4- Bajo",K10)))</formula>
    </cfRule>
    <cfRule type="containsText" dxfId="1172" priority="650" operator="containsText" text="1- Bajo">
      <formula>NOT(ISERROR(SEARCH("1- Bajo",K10)))</formula>
    </cfRule>
  </conditionalFormatting>
  <conditionalFormatting sqref="H10:I10 H15:I15 H20:I20">
    <cfRule type="containsText" dxfId="1171" priority="639" operator="containsText" text="3- Moderado">
      <formula>NOT(ISERROR(SEARCH("3- Moderado",H10)))</formula>
    </cfRule>
    <cfRule type="containsText" dxfId="1170" priority="640" operator="containsText" text="6- Moderado">
      <formula>NOT(ISERROR(SEARCH("6- Moderado",H10)))</formula>
    </cfRule>
    <cfRule type="containsText" dxfId="1169" priority="641" operator="containsText" text="4- Moderado">
      <formula>NOT(ISERROR(SEARCH("4- Moderado",H10)))</formula>
    </cfRule>
    <cfRule type="containsText" dxfId="1168" priority="642" operator="containsText" text="3- Bajo">
      <formula>NOT(ISERROR(SEARCH("3- Bajo",H10)))</formula>
    </cfRule>
    <cfRule type="containsText" dxfId="1167" priority="643" operator="containsText" text="4- Bajo">
      <formula>NOT(ISERROR(SEARCH("4- Bajo",H10)))</formula>
    </cfRule>
    <cfRule type="containsText" dxfId="1166" priority="644" operator="containsText" text="1- Bajo">
      <formula>NOT(ISERROR(SEARCH("1- Bajo",H10)))</formula>
    </cfRule>
  </conditionalFormatting>
  <conditionalFormatting sqref="A10:E10 E15 A15:B15 B20 B25 B30 B35 B40 B45 B50 B55">
    <cfRule type="containsText" dxfId="1165" priority="633" operator="containsText" text="3- Moderado">
      <formula>NOT(ISERROR(SEARCH("3- Moderado",A10)))</formula>
    </cfRule>
    <cfRule type="containsText" dxfId="1164" priority="634" operator="containsText" text="6- Moderado">
      <formula>NOT(ISERROR(SEARCH("6- Moderado",A10)))</formula>
    </cfRule>
    <cfRule type="containsText" dxfId="1163" priority="635" operator="containsText" text="4- Moderado">
      <formula>NOT(ISERROR(SEARCH("4- Moderado",A10)))</formula>
    </cfRule>
    <cfRule type="containsText" dxfId="1162" priority="636" operator="containsText" text="3- Bajo">
      <formula>NOT(ISERROR(SEARCH("3- Bajo",A10)))</formula>
    </cfRule>
    <cfRule type="containsText" dxfId="1161" priority="637" operator="containsText" text="4- Bajo">
      <formula>NOT(ISERROR(SEARCH("4- Bajo",A10)))</formula>
    </cfRule>
    <cfRule type="containsText" dxfId="1160" priority="638" operator="containsText" text="1- Bajo">
      <formula>NOT(ISERROR(SEARCH("1- Bajo",A10)))</formula>
    </cfRule>
  </conditionalFormatting>
  <conditionalFormatting sqref="F10:G10 F15:G15">
    <cfRule type="containsText" dxfId="1159" priority="627" operator="containsText" text="3- Moderado">
      <formula>NOT(ISERROR(SEARCH("3- Moderado",F10)))</formula>
    </cfRule>
    <cfRule type="containsText" dxfId="1158" priority="628" operator="containsText" text="6- Moderado">
      <formula>NOT(ISERROR(SEARCH("6- Moderado",F10)))</formula>
    </cfRule>
    <cfRule type="containsText" dxfId="1157" priority="629" operator="containsText" text="4- Moderado">
      <formula>NOT(ISERROR(SEARCH("4- Moderado",F10)))</formula>
    </cfRule>
    <cfRule type="containsText" dxfId="1156" priority="630" operator="containsText" text="3- Bajo">
      <formula>NOT(ISERROR(SEARCH("3- Bajo",F10)))</formula>
    </cfRule>
    <cfRule type="containsText" dxfId="1155" priority="631" operator="containsText" text="4- Bajo">
      <formula>NOT(ISERROR(SEARCH("4- Bajo",F10)))</formula>
    </cfRule>
    <cfRule type="containsText" dxfId="1154" priority="632" operator="containsText" text="1- Bajo">
      <formula>NOT(ISERROR(SEARCH("1- Bajo",F10)))</formula>
    </cfRule>
  </conditionalFormatting>
  <conditionalFormatting sqref="K8">
    <cfRule type="containsText" dxfId="1153" priority="621" operator="containsText" text="3- Moderado">
      <formula>NOT(ISERROR(SEARCH("3- Moderado",K8)))</formula>
    </cfRule>
    <cfRule type="containsText" dxfId="1152" priority="622" operator="containsText" text="6- Moderado">
      <formula>NOT(ISERROR(SEARCH("6- Moderado",K8)))</formula>
    </cfRule>
    <cfRule type="containsText" dxfId="1151" priority="623" operator="containsText" text="4- Moderado">
      <formula>NOT(ISERROR(SEARCH("4- Moderado",K8)))</formula>
    </cfRule>
    <cfRule type="containsText" dxfId="1150" priority="624" operator="containsText" text="3- Bajo">
      <formula>NOT(ISERROR(SEARCH("3- Bajo",K8)))</formula>
    </cfRule>
    <cfRule type="containsText" dxfId="1149" priority="625" operator="containsText" text="4- Bajo">
      <formula>NOT(ISERROR(SEARCH("4- Bajo",K8)))</formula>
    </cfRule>
    <cfRule type="containsText" dxfId="1148" priority="626" operator="containsText" text="1- Bajo">
      <formula>NOT(ISERROR(SEARCH("1- Bajo",K8)))</formula>
    </cfRule>
  </conditionalFormatting>
  <conditionalFormatting sqref="L8">
    <cfRule type="containsText" dxfId="1147" priority="615" operator="containsText" text="3- Moderado">
      <formula>NOT(ISERROR(SEARCH("3- Moderado",L8)))</formula>
    </cfRule>
    <cfRule type="containsText" dxfId="1146" priority="616" operator="containsText" text="6- Moderado">
      <formula>NOT(ISERROR(SEARCH("6- Moderado",L8)))</formula>
    </cfRule>
    <cfRule type="containsText" dxfId="1145" priority="617" operator="containsText" text="4- Moderado">
      <formula>NOT(ISERROR(SEARCH("4- Moderado",L8)))</formula>
    </cfRule>
    <cfRule type="containsText" dxfId="1144" priority="618" operator="containsText" text="3- Bajo">
      <formula>NOT(ISERROR(SEARCH("3- Bajo",L8)))</formula>
    </cfRule>
    <cfRule type="containsText" dxfId="1143" priority="619" operator="containsText" text="4- Bajo">
      <formula>NOT(ISERROR(SEARCH("4- Bajo",L8)))</formula>
    </cfRule>
    <cfRule type="containsText" dxfId="1142" priority="620" operator="containsText" text="1- Bajo">
      <formula>NOT(ISERROR(SEARCH("1- Bajo",L8)))</formula>
    </cfRule>
  </conditionalFormatting>
  <conditionalFormatting sqref="M8">
    <cfRule type="containsText" dxfId="1141" priority="609" operator="containsText" text="3- Moderado">
      <formula>NOT(ISERROR(SEARCH("3- Moderado",M8)))</formula>
    </cfRule>
    <cfRule type="containsText" dxfId="1140" priority="610" operator="containsText" text="6- Moderado">
      <formula>NOT(ISERROR(SEARCH("6- Moderado",M8)))</formula>
    </cfRule>
    <cfRule type="containsText" dxfId="1139" priority="611" operator="containsText" text="4- Moderado">
      <formula>NOT(ISERROR(SEARCH("4- Moderado",M8)))</formula>
    </cfRule>
    <cfRule type="containsText" dxfId="1138" priority="612" operator="containsText" text="3- Bajo">
      <formula>NOT(ISERROR(SEARCH("3- Bajo",M8)))</formula>
    </cfRule>
    <cfRule type="containsText" dxfId="1137" priority="613" operator="containsText" text="4- Bajo">
      <formula>NOT(ISERROR(SEARCH("4- Bajo",M8)))</formula>
    </cfRule>
    <cfRule type="containsText" dxfId="1136" priority="614" operator="containsText" text="1- Bajo">
      <formula>NOT(ISERROR(SEARCH("1- Bajo",M8)))</formula>
    </cfRule>
  </conditionalFormatting>
  <conditionalFormatting sqref="J10:J24">
    <cfRule type="containsText" dxfId="1135" priority="604" operator="containsText" text="Bajo">
      <formula>NOT(ISERROR(SEARCH("Bajo",J10)))</formula>
    </cfRule>
    <cfRule type="containsText" dxfId="1134" priority="605" operator="containsText" text="Moderado">
      <formula>NOT(ISERROR(SEARCH("Moderado",J10)))</formula>
    </cfRule>
    <cfRule type="containsText" dxfId="1133" priority="606" operator="containsText" text="Alto">
      <formula>NOT(ISERROR(SEARCH("Alto",J10)))</formula>
    </cfRule>
    <cfRule type="containsText" dxfId="1132" priority="607" operator="containsText" text="Extremo">
      <formula>NOT(ISERROR(SEARCH("Extremo",J10)))</formula>
    </cfRule>
    <cfRule type="colorScale" priority="608">
      <colorScale>
        <cfvo type="min"/>
        <cfvo type="max"/>
        <color rgb="FFFF7128"/>
        <color rgb="FFFFEF9C"/>
      </colorScale>
    </cfRule>
  </conditionalFormatting>
  <conditionalFormatting sqref="M10:M24">
    <cfRule type="containsText" dxfId="1131" priority="579" operator="containsText" text="Moderado">
      <formula>NOT(ISERROR(SEARCH("Moderado",M10)))</formula>
    </cfRule>
    <cfRule type="containsText" dxfId="1130" priority="599" operator="containsText" text="Bajo">
      <formula>NOT(ISERROR(SEARCH("Bajo",M10)))</formula>
    </cfRule>
    <cfRule type="containsText" dxfId="1129" priority="600" operator="containsText" text="Moderado">
      <formula>NOT(ISERROR(SEARCH("Moderado",M10)))</formula>
    </cfRule>
    <cfRule type="containsText" dxfId="1128" priority="601" operator="containsText" text="Alto">
      <formula>NOT(ISERROR(SEARCH("Alto",M10)))</formula>
    </cfRule>
    <cfRule type="containsText" dxfId="1127" priority="602" operator="containsText" text="Extremo">
      <formula>NOT(ISERROR(SEARCH("Extremo",M10)))</formula>
    </cfRule>
    <cfRule type="colorScale" priority="603">
      <colorScale>
        <cfvo type="min"/>
        <cfvo type="max"/>
        <color rgb="FFFF7128"/>
        <color rgb="FFFFEF9C"/>
      </colorScale>
    </cfRule>
  </conditionalFormatting>
  <conditionalFormatting sqref="N10 N15 N20">
    <cfRule type="containsText" dxfId="1126" priority="593" operator="containsText" text="3- Moderado">
      <formula>NOT(ISERROR(SEARCH("3- Moderado",N10)))</formula>
    </cfRule>
    <cfRule type="containsText" dxfId="1125" priority="594" operator="containsText" text="6- Moderado">
      <formula>NOT(ISERROR(SEARCH("6- Moderado",N10)))</formula>
    </cfRule>
    <cfRule type="containsText" dxfId="1124" priority="595" operator="containsText" text="4- Moderado">
      <formula>NOT(ISERROR(SEARCH("4- Moderado",N10)))</formula>
    </cfRule>
    <cfRule type="containsText" dxfId="1123" priority="596" operator="containsText" text="3- Bajo">
      <formula>NOT(ISERROR(SEARCH("3- Bajo",N10)))</formula>
    </cfRule>
    <cfRule type="containsText" dxfId="1122" priority="597" operator="containsText" text="4- Bajo">
      <formula>NOT(ISERROR(SEARCH("4- Bajo",N10)))</formula>
    </cfRule>
    <cfRule type="containsText" dxfId="1121" priority="598" operator="containsText" text="1- Bajo">
      <formula>NOT(ISERROR(SEARCH("1- Bajo",N10)))</formula>
    </cfRule>
  </conditionalFormatting>
  <conditionalFormatting sqref="H10:H24">
    <cfRule type="containsText" dxfId="1120" priority="580" operator="containsText" text="Muy Alta">
      <formula>NOT(ISERROR(SEARCH("Muy Alta",H10)))</formula>
    </cfRule>
    <cfRule type="containsText" dxfId="1119" priority="581" operator="containsText" text="Alta">
      <formula>NOT(ISERROR(SEARCH("Alta",H10)))</formula>
    </cfRule>
    <cfRule type="containsText" dxfId="1118" priority="582" operator="containsText" text="Muy Alta">
      <formula>NOT(ISERROR(SEARCH("Muy Alta",H10)))</formula>
    </cfRule>
    <cfRule type="containsText" dxfId="1117" priority="587" operator="containsText" text="Muy Baja">
      <formula>NOT(ISERROR(SEARCH("Muy Baja",H10)))</formula>
    </cfRule>
    <cfRule type="containsText" dxfId="1116" priority="588" operator="containsText" text="Baja">
      <formula>NOT(ISERROR(SEARCH("Baja",H10)))</formula>
    </cfRule>
    <cfRule type="containsText" dxfId="1115" priority="589" operator="containsText" text="Media">
      <formula>NOT(ISERROR(SEARCH("Media",H10)))</formula>
    </cfRule>
    <cfRule type="containsText" dxfId="1114" priority="590" operator="containsText" text="Alta">
      <formula>NOT(ISERROR(SEARCH("Alta",H10)))</formula>
    </cfRule>
    <cfRule type="containsText" dxfId="1113" priority="592" operator="containsText" text="Muy Alta">
      <formula>NOT(ISERROR(SEARCH("Muy Alta",H10)))</formula>
    </cfRule>
  </conditionalFormatting>
  <conditionalFormatting sqref="I10:I24">
    <cfRule type="containsText" dxfId="1112" priority="583" operator="containsText" text="Catastrófico">
      <formula>NOT(ISERROR(SEARCH("Catastrófico",I10)))</formula>
    </cfRule>
    <cfRule type="containsText" dxfId="1111" priority="584" operator="containsText" text="Mayor">
      <formula>NOT(ISERROR(SEARCH("Mayor",I10)))</formula>
    </cfRule>
    <cfRule type="containsText" dxfId="1110" priority="585" operator="containsText" text="Menor">
      <formula>NOT(ISERROR(SEARCH("Menor",I10)))</formula>
    </cfRule>
    <cfRule type="containsText" dxfId="1109" priority="586" operator="containsText" text="Leve">
      <formula>NOT(ISERROR(SEARCH("Leve",I10)))</formula>
    </cfRule>
    <cfRule type="containsText" dxfId="1108" priority="591" operator="containsText" text="Moderado">
      <formula>NOT(ISERROR(SEARCH("Moderado",I10)))</formula>
    </cfRule>
  </conditionalFormatting>
  <conditionalFormatting sqref="K10:K24">
    <cfRule type="containsText" dxfId="1107" priority="578" operator="containsText" text="Media">
      <formula>NOT(ISERROR(SEARCH("Media",K10)))</formula>
    </cfRule>
  </conditionalFormatting>
  <conditionalFormatting sqref="L10:L24">
    <cfRule type="containsText" dxfId="1106" priority="577" operator="containsText" text="Moderado">
      <formula>NOT(ISERROR(SEARCH("Moderado",L10)))</formula>
    </cfRule>
  </conditionalFormatting>
  <conditionalFormatting sqref="C15">
    <cfRule type="containsText" dxfId="1105" priority="571" operator="containsText" text="3- Moderado">
      <formula>NOT(ISERROR(SEARCH("3- Moderado",C15)))</formula>
    </cfRule>
    <cfRule type="containsText" dxfId="1104" priority="572" operator="containsText" text="6- Moderado">
      <formula>NOT(ISERROR(SEARCH("6- Moderado",C15)))</formula>
    </cfRule>
    <cfRule type="containsText" dxfId="1103" priority="573" operator="containsText" text="4- Moderado">
      <formula>NOT(ISERROR(SEARCH("4- Moderado",C15)))</formula>
    </cfRule>
    <cfRule type="containsText" dxfId="1102" priority="574" operator="containsText" text="3- Bajo">
      <formula>NOT(ISERROR(SEARCH("3- Bajo",C15)))</formula>
    </cfRule>
    <cfRule type="containsText" dxfId="1101" priority="575" operator="containsText" text="4- Bajo">
      <formula>NOT(ISERROR(SEARCH("4- Bajo",C15)))</formula>
    </cfRule>
    <cfRule type="containsText" dxfId="1100" priority="576" operator="containsText" text="1- Bajo">
      <formula>NOT(ISERROR(SEARCH("1- Bajo",C15)))</formula>
    </cfRule>
  </conditionalFormatting>
  <conditionalFormatting sqref="D15">
    <cfRule type="containsText" dxfId="1099" priority="565" operator="containsText" text="3- Moderado">
      <formula>NOT(ISERROR(SEARCH("3- Moderado",D15)))</formula>
    </cfRule>
    <cfRule type="containsText" dxfId="1098" priority="566" operator="containsText" text="6- Moderado">
      <formula>NOT(ISERROR(SEARCH("6- Moderado",D15)))</formula>
    </cfRule>
    <cfRule type="containsText" dxfId="1097" priority="567" operator="containsText" text="4- Moderado">
      <formula>NOT(ISERROR(SEARCH("4- Moderado",D15)))</formula>
    </cfRule>
    <cfRule type="containsText" dxfId="1096" priority="568" operator="containsText" text="3- Bajo">
      <formula>NOT(ISERROR(SEARCH("3- Bajo",D15)))</formula>
    </cfRule>
    <cfRule type="containsText" dxfId="1095" priority="569" operator="containsText" text="4- Bajo">
      <formula>NOT(ISERROR(SEARCH("4- Bajo",D15)))</formula>
    </cfRule>
    <cfRule type="containsText" dxfId="1094" priority="570" operator="containsText" text="1- Bajo">
      <formula>NOT(ISERROR(SEARCH("1- Bajo",D15)))</formula>
    </cfRule>
  </conditionalFormatting>
  <conditionalFormatting sqref="J10:J24">
    <cfRule type="containsText" dxfId="1093" priority="564" operator="containsText" text="Moderado">
      <formula>NOT(ISERROR(SEARCH("Moderado",J10)))</formula>
    </cfRule>
  </conditionalFormatting>
  <conditionalFormatting sqref="J10:J24">
    <cfRule type="containsText" dxfId="1092" priority="562" operator="containsText" text="Bajo">
      <formula>NOT(ISERROR(SEARCH("Bajo",J10)))</formula>
    </cfRule>
    <cfRule type="containsText" dxfId="1091" priority="563" operator="containsText" text="Extremo">
      <formula>NOT(ISERROR(SEARCH("Extremo",J10)))</formula>
    </cfRule>
  </conditionalFormatting>
  <conditionalFormatting sqref="K10:K24">
    <cfRule type="containsText" dxfId="1090" priority="560" operator="containsText" text="Baja">
      <formula>NOT(ISERROR(SEARCH("Baja",K10)))</formula>
    </cfRule>
    <cfRule type="containsText" dxfId="1089" priority="561" operator="containsText" text="Muy Baja">
      <formula>NOT(ISERROR(SEARCH("Muy Baja",K10)))</formula>
    </cfRule>
  </conditionalFormatting>
  <conditionalFormatting sqref="K10:K24">
    <cfRule type="containsText" dxfId="1088" priority="558" operator="containsText" text="Muy Alta">
      <formula>NOT(ISERROR(SEARCH("Muy Alta",K10)))</formula>
    </cfRule>
    <cfRule type="containsText" dxfId="1087" priority="559" operator="containsText" text="Alta">
      <formula>NOT(ISERROR(SEARCH("Alta",K10)))</formula>
    </cfRule>
  </conditionalFormatting>
  <conditionalFormatting sqref="L10:L24">
    <cfRule type="containsText" dxfId="1086" priority="554" operator="containsText" text="Catastrófico">
      <formula>NOT(ISERROR(SEARCH("Catastrófico",L10)))</formula>
    </cfRule>
    <cfRule type="containsText" dxfId="1085" priority="555" operator="containsText" text="Mayor">
      <formula>NOT(ISERROR(SEARCH("Mayor",L10)))</formula>
    </cfRule>
    <cfRule type="containsText" dxfId="1084" priority="556" operator="containsText" text="Menor">
      <formula>NOT(ISERROR(SEARCH("Menor",L10)))</formula>
    </cfRule>
    <cfRule type="containsText" dxfId="1083" priority="557" operator="containsText" text="Leve">
      <formula>NOT(ISERROR(SEARCH("Leve",L10)))</formula>
    </cfRule>
  </conditionalFormatting>
  <conditionalFormatting sqref="A20 E20">
    <cfRule type="containsText" dxfId="1082" priority="548" operator="containsText" text="3- Moderado">
      <formula>NOT(ISERROR(SEARCH("3- Moderado",A20)))</formula>
    </cfRule>
    <cfRule type="containsText" dxfId="1081" priority="549" operator="containsText" text="6- Moderado">
      <formula>NOT(ISERROR(SEARCH("6- Moderado",A20)))</formula>
    </cfRule>
    <cfRule type="containsText" dxfId="1080" priority="550" operator="containsText" text="4- Moderado">
      <formula>NOT(ISERROR(SEARCH("4- Moderado",A20)))</formula>
    </cfRule>
    <cfRule type="containsText" dxfId="1079" priority="551" operator="containsText" text="3- Bajo">
      <formula>NOT(ISERROR(SEARCH("3- Bajo",A20)))</formula>
    </cfRule>
    <cfRule type="containsText" dxfId="1078" priority="552" operator="containsText" text="4- Bajo">
      <formula>NOT(ISERROR(SEARCH("4- Bajo",A20)))</formula>
    </cfRule>
    <cfRule type="containsText" dxfId="1077" priority="553" operator="containsText" text="1- Bajo">
      <formula>NOT(ISERROR(SEARCH("1- Bajo",A20)))</formula>
    </cfRule>
  </conditionalFormatting>
  <conditionalFormatting sqref="F20:G20">
    <cfRule type="containsText" dxfId="1076" priority="542" operator="containsText" text="3- Moderado">
      <formula>NOT(ISERROR(SEARCH("3- Moderado",F20)))</formula>
    </cfRule>
    <cfRule type="containsText" dxfId="1075" priority="543" operator="containsText" text="6- Moderado">
      <formula>NOT(ISERROR(SEARCH("6- Moderado",F20)))</formula>
    </cfRule>
    <cfRule type="containsText" dxfId="1074" priority="544" operator="containsText" text="4- Moderado">
      <formula>NOT(ISERROR(SEARCH("4- Moderado",F20)))</formula>
    </cfRule>
    <cfRule type="containsText" dxfId="1073" priority="545" operator="containsText" text="3- Bajo">
      <formula>NOT(ISERROR(SEARCH("3- Bajo",F20)))</formula>
    </cfRule>
    <cfRule type="containsText" dxfId="1072" priority="546" operator="containsText" text="4- Bajo">
      <formula>NOT(ISERROR(SEARCH("4- Bajo",F20)))</formula>
    </cfRule>
    <cfRule type="containsText" dxfId="1071" priority="547" operator="containsText" text="1- Bajo">
      <formula>NOT(ISERROR(SEARCH("1- Bajo",F20)))</formula>
    </cfRule>
  </conditionalFormatting>
  <conditionalFormatting sqref="C20">
    <cfRule type="containsText" dxfId="1070" priority="536" operator="containsText" text="3- Moderado">
      <formula>NOT(ISERROR(SEARCH("3- Moderado",C20)))</formula>
    </cfRule>
    <cfRule type="containsText" dxfId="1069" priority="537" operator="containsText" text="6- Moderado">
      <formula>NOT(ISERROR(SEARCH("6- Moderado",C20)))</formula>
    </cfRule>
    <cfRule type="containsText" dxfId="1068" priority="538" operator="containsText" text="4- Moderado">
      <formula>NOT(ISERROR(SEARCH("4- Moderado",C20)))</formula>
    </cfRule>
    <cfRule type="containsText" dxfId="1067" priority="539" operator="containsText" text="3- Bajo">
      <formula>NOT(ISERROR(SEARCH("3- Bajo",C20)))</formula>
    </cfRule>
    <cfRule type="containsText" dxfId="1066" priority="540" operator="containsText" text="4- Bajo">
      <formula>NOT(ISERROR(SEARCH("4- Bajo",C20)))</formula>
    </cfRule>
    <cfRule type="containsText" dxfId="1065" priority="541" operator="containsText" text="1- Bajo">
      <formula>NOT(ISERROR(SEARCH("1- Bajo",C20)))</formula>
    </cfRule>
  </conditionalFormatting>
  <conditionalFormatting sqref="D20">
    <cfRule type="containsText" dxfId="1064" priority="530" operator="containsText" text="3- Moderado">
      <formula>NOT(ISERROR(SEARCH("3- Moderado",D20)))</formula>
    </cfRule>
    <cfRule type="containsText" dxfId="1063" priority="531" operator="containsText" text="6- Moderado">
      <formula>NOT(ISERROR(SEARCH("6- Moderado",D20)))</formula>
    </cfRule>
    <cfRule type="containsText" dxfId="1062" priority="532" operator="containsText" text="4- Moderado">
      <formula>NOT(ISERROR(SEARCH("4- Moderado",D20)))</formula>
    </cfRule>
    <cfRule type="containsText" dxfId="1061" priority="533" operator="containsText" text="3- Bajo">
      <formula>NOT(ISERROR(SEARCH("3- Bajo",D20)))</formula>
    </cfRule>
    <cfRule type="containsText" dxfId="1060" priority="534" operator="containsText" text="4- Bajo">
      <formula>NOT(ISERROR(SEARCH("4- Bajo",D20)))</formula>
    </cfRule>
    <cfRule type="containsText" dxfId="1059" priority="535" operator="containsText" text="1- Bajo">
      <formula>NOT(ISERROR(SEARCH("1- Bajo",D20)))</formula>
    </cfRule>
  </conditionalFormatting>
  <conditionalFormatting sqref="K25:L25">
    <cfRule type="containsText" dxfId="1058" priority="524" operator="containsText" text="3- Moderado">
      <formula>NOT(ISERROR(SEARCH("3- Moderado",K25)))</formula>
    </cfRule>
    <cfRule type="containsText" dxfId="1057" priority="525" operator="containsText" text="6- Moderado">
      <formula>NOT(ISERROR(SEARCH("6- Moderado",K25)))</formula>
    </cfRule>
    <cfRule type="containsText" dxfId="1056" priority="526" operator="containsText" text="4- Moderado">
      <formula>NOT(ISERROR(SEARCH("4- Moderado",K25)))</formula>
    </cfRule>
    <cfRule type="containsText" dxfId="1055" priority="527" operator="containsText" text="3- Bajo">
      <formula>NOT(ISERROR(SEARCH("3- Bajo",K25)))</formula>
    </cfRule>
    <cfRule type="containsText" dxfId="1054" priority="528" operator="containsText" text="4- Bajo">
      <formula>NOT(ISERROR(SEARCH("4- Bajo",K25)))</formula>
    </cfRule>
    <cfRule type="containsText" dxfId="1053" priority="529" operator="containsText" text="1- Bajo">
      <formula>NOT(ISERROR(SEARCH("1- Bajo",K25)))</formula>
    </cfRule>
  </conditionalFormatting>
  <conditionalFormatting sqref="H25:I25">
    <cfRule type="containsText" dxfId="1052" priority="518" operator="containsText" text="3- Moderado">
      <formula>NOT(ISERROR(SEARCH("3- Moderado",H25)))</formula>
    </cfRule>
    <cfRule type="containsText" dxfId="1051" priority="519" operator="containsText" text="6- Moderado">
      <formula>NOT(ISERROR(SEARCH("6- Moderado",H25)))</formula>
    </cfRule>
    <cfRule type="containsText" dxfId="1050" priority="520" operator="containsText" text="4- Moderado">
      <formula>NOT(ISERROR(SEARCH("4- Moderado",H25)))</formula>
    </cfRule>
    <cfRule type="containsText" dxfId="1049" priority="521" operator="containsText" text="3- Bajo">
      <formula>NOT(ISERROR(SEARCH("3- Bajo",H25)))</formula>
    </cfRule>
    <cfRule type="containsText" dxfId="1048" priority="522" operator="containsText" text="4- Bajo">
      <formula>NOT(ISERROR(SEARCH("4- Bajo",H25)))</formula>
    </cfRule>
    <cfRule type="containsText" dxfId="1047" priority="523" operator="containsText" text="1- Bajo">
      <formula>NOT(ISERROR(SEARCH("1- Bajo",H25)))</formula>
    </cfRule>
  </conditionalFormatting>
  <conditionalFormatting sqref="A25 C25:E25">
    <cfRule type="containsText" dxfId="1046" priority="512" operator="containsText" text="3- Moderado">
      <formula>NOT(ISERROR(SEARCH("3- Moderado",A25)))</formula>
    </cfRule>
    <cfRule type="containsText" dxfId="1045" priority="513" operator="containsText" text="6- Moderado">
      <formula>NOT(ISERROR(SEARCH("6- Moderado",A25)))</formula>
    </cfRule>
    <cfRule type="containsText" dxfId="1044" priority="514" operator="containsText" text="4- Moderado">
      <formula>NOT(ISERROR(SEARCH("4- Moderado",A25)))</formula>
    </cfRule>
    <cfRule type="containsText" dxfId="1043" priority="515" operator="containsText" text="3- Bajo">
      <formula>NOT(ISERROR(SEARCH("3- Bajo",A25)))</formula>
    </cfRule>
    <cfRule type="containsText" dxfId="1042" priority="516" operator="containsText" text="4- Bajo">
      <formula>NOT(ISERROR(SEARCH("4- Bajo",A25)))</formula>
    </cfRule>
    <cfRule type="containsText" dxfId="1041" priority="517" operator="containsText" text="1- Bajo">
      <formula>NOT(ISERROR(SEARCH("1- Bajo",A25)))</formula>
    </cfRule>
  </conditionalFormatting>
  <conditionalFormatting sqref="F25:G25">
    <cfRule type="containsText" dxfId="1040" priority="506" operator="containsText" text="3- Moderado">
      <formula>NOT(ISERROR(SEARCH("3- Moderado",F25)))</formula>
    </cfRule>
    <cfRule type="containsText" dxfId="1039" priority="507" operator="containsText" text="6- Moderado">
      <formula>NOT(ISERROR(SEARCH("6- Moderado",F25)))</formula>
    </cfRule>
    <cfRule type="containsText" dxfId="1038" priority="508" operator="containsText" text="4- Moderado">
      <formula>NOT(ISERROR(SEARCH("4- Moderado",F25)))</formula>
    </cfRule>
    <cfRule type="containsText" dxfId="1037" priority="509" operator="containsText" text="3- Bajo">
      <formula>NOT(ISERROR(SEARCH("3- Bajo",F25)))</formula>
    </cfRule>
    <cfRule type="containsText" dxfId="1036" priority="510" operator="containsText" text="4- Bajo">
      <formula>NOT(ISERROR(SEARCH("4- Bajo",F25)))</formula>
    </cfRule>
    <cfRule type="containsText" dxfId="1035" priority="511" operator="containsText" text="1- Bajo">
      <formula>NOT(ISERROR(SEARCH("1- Bajo",F25)))</formula>
    </cfRule>
  </conditionalFormatting>
  <conditionalFormatting sqref="J25:J29">
    <cfRule type="containsText" dxfId="1034" priority="501" operator="containsText" text="Bajo">
      <formula>NOT(ISERROR(SEARCH("Bajo",J25)))</formula>
    </cfRule>
    <cfRule type="containsText" dxfId="1033" priority="502" operator="containsText" text="Moderado">
      <formula>NOT(ISERROR(SEARCH("Moderado",J25)))</formula>
    </cfRule>
    <cfRule type="containsText" dxfId="1032" priority="503" operator="containsText" text="Alto">
      <formula>NOT(ISERROR(SEARCH("Alto",J25)))</formula>
    </cfRule>
    <cfRule type="containsText" dxfId="1031" priority="504" operator="containsText" text="Extremo">
      <formula>NOT(ISERROR(SEARCH("Extremo",J25)))</formula>
    </cfRule>
    <cfRule type="colorScale" priority="505">
      <colorScale>
        <cfvo type="min"/>
        <cfvo type="max"/>
        <color rgb="FFFF7128"/>
        <color rgb="FFFFEF9C"/>
      </colorScale>
    </cfRule>
  </conditionalFormatting>
  <conditionalFormatting sqref="M25:M29">
    <cfRule type="containsText" dxfId="1030" priority="476" operator="containsText" text="Moderado">
      <formula>NOT(ISERROR(SEARCH("Moderado",M25)))</formula>
    </cfRule>
    <cfRule type="containsText" dxfId="1029" priority="496" operator="containsText" text="Bajo">
      <formula>NOT(ISERROR(SEARCH("Bajo",M25)))</formula>
    </cfRule>
    <cfRule type="containsText" dxfId="1028" priority="497" operator="containsText" text="Moderado">
      <formula>NOT(ISERROR(SEARCH("Moderado",M25)))</formula>
    </cfRule>
    <cfRule type="containsText" dxfId="1027" priority="498" operator="containsText" text="Alto">
      <formula>NOT(ISERROR(SEARCH("Alto",M25)))</formula>
    </cfRule>
    <cfRule type="containsText" dxfId="1026" priority="499" operator="containsText" text="Extremo">
      <formula>NOT(ISERROR(SEARCH("Extremo",M25)))</formula>
    </cfRule>
    <cfRule type="colorScale" priority="500">
      <colorScale>
        <cfvo type="min"/>
        <cfvo type="max"/>
        <color rgb="FFFF7128"/>
        <color rgb="FFFFEF9C"/>
      </colorScale>
    </cfRule>
  </conditionalFormatting>
  <conditionalFormatting sqref="N25">
    <cfRule type="containsText" dxfId="1025" priority="490" operator="containsText" text="3- Moderado">
      <formula>NOT(ISERROR(SEARCH("3- Moderado",N25)))</formula>
    </cfRule>
    <cfRule type="containsText" dxfId="1024" priority="491" operator="containsText" text="6- Moderado">
      <formula>NOT(ISERROR(SEARCH("6- Moderado",N25)))</formula>
    </cfRule>
    <cfRule type="containsText" dxfId="1023" priority="492" operator="containsText" text="4- Moderado">
      <formula>NOT(ISERROR(SEARCH("4- Moderado",N25)))</formula>
    </cfRule>
    <cfRule type="containsText" dxfId="1022" priority="493" operator="containsText" text="3- Bajo">
      <formula>NOT(ISERROR(SEARCH("3- Bajo",N25)))</formula>
    </cfRule>
    <cfRule type="containsText" dxfId="1021" priority="494" operator="containsText" text="4- Bajo">
      <formula>NOT(ISERROR(SEARCH("4- Bajo",N25)))</formula>
    </cfRule>
    <cfRule type="containsText" dxfId="1020" priority="495" operator="containsText" text="1- Bajo">
      <formula>NOT(ISERROR(SEARCH("1- Bajo",N25)))</formula>
    </cfRule>
  </conditionalFormatting>
  <conditionalFormatting sqref="H25:H29">
    <cfRule type="containsText" dxfId="1019" priority="477" operator="containsText" text="Muy Alta">
      <formula>NOT(ISERROR(SEARCH("Muy Alta",H25)))</formula>
    </cfRule>
    <cfRule type="containsText" dxfId="1018" priority="478" operator="containsText" text="Alta">
      <formula>NOT(ISERROR(SEARCH("Alta",H25)))</formula>
    </cfRule>
    <cfRule type="containsText" dxfId="1017" priority="479" operator="containsText" text="Muy Alta">
      <formula>NOT(ISERROR(SEARCH("Muy Alta",H25)))</formula>
    </cfRule>
    <cfRule type="containsText" dxfId="1016" priority="484" operator="containsText" text="Muy Baja">
      <formula>NOT(ISERROR(SEARCH("Muy Baja",H25)))</formula>
    </cfRule>
    <cfRule type="containsText" dxfId="1015" priority="485" operator="containsText" text="Baja">
      <formula>NOT(ISERROR(SEARCH("Baja",H25)))</formula>
    </cfRule>
    <cfRule type="containsText" dxfId="1014" priority="486" operator="containsText" text="Media">
      <formula>NOT(ISERROR(SEARCH("Media",H25)))</formula>
    </cfRule>
    <cfRule type="containsText" dxfId="1013" priority="487" operator="containsText" text="Alta">
      <formula>NOT(ISERROR(SEARCH("Alta",H25)))</formula>
    </cfRule>
    <cfRule type="containsText" dxfId="1012" priority="489" operator="containsText" text="Muy Alta">
      <formula>NOT(ISERROR(SEARCH("Muy Alta",H25)))</formula>
    </cfRule>
  </conditionalFormatting>
  <conditionalFormatting sqref="I25:I29">
    <cfRule type="containsText" dxfId="1011" priority="480" operator="containsText" text="Catastrófico">
      <formula>NOT(ISERROR(SEARCH("Catastrófico",I25)))</formula>
    </cfRule>
    <cfRule type="containsText" dxfId="1010" priority="481" operator="containsText" text="Mayor">
      <formula>NOT(ISERROR(SEARCH("Mayor",I25)))</formula>
    </cfRule>
    <cfRule type="containsText" dxfId="1009" priority="482" operator="containsText" text="Menor">
      <formula>NOT(ISERROR(SEARCH("Menor",I25)))</formula>
    </cfRule>
    <cfRule type="containsText" dxfId="1008" priority="483" operator="containsText" text="Leve">
      <formula>NOT(ISERROR(SEARCH("Leve",I25)))</formula>
    </cfRule>
    <cfRule type="containsText" dxfId="1007" priority="488" operator="containsText" text="Moderado">
      <formula>NOT(ISERROR(SEARCH("Moderado",I25)))</formula>
    </cfRule>
  </conditionalFormatting>
  <conditionalFormatting sqref="K25:K29">
    <cfRule type="containsText" dxfId="1006" priority="475" operator="containsText" text="Media">
      <formula>NOT(ISERROR(SEARCH("Media",K25)))</formula>
    </cfRule>
  </conditionalFormatting>
  <conditionalFormatting sqref="L25:L29">
    <cfRule type="containsText" dxfId="1005" priority="474" operator="containsText" text="Moderado">
      <formula>NOT(ISERROR(SEARCH("Moderado",L25)))</formula>
    </cfRule>
  </conditionalFormatting>
  <conditionalFormatting sqref="J25:J29">
    <cfRule type="containsText" dxfId="1004" priority="473" operator="containsText" text="Moderado">
      <formula>NOT(ISERROR(SEARCH("Moderado",J25)))</formula>
    </cfRule>
  </conditionalFormatting>
  <conditionalFormatting sqref="J25:J29">
    <cfRule type="containsText" dxfId="1003" priority="471" operator="containsText" text="Bajo">
      <formula>NOT(ISERROR(SEARCH("Bajo",J25)))</formula>
    </cfRule>
    <cfRule type="containsText" dxfId="1002" priority="472" operator="containsText" text="Extremo">
      <formula>NOT(ISERROR(SEARCH("Extremo",J25)))</formula>
    </cfRule>
  </conditionalFormatting>
  <conditionalFormatting sqref="K25:K29">
    <cfRule type="containsText" dxfId="1001" priority="469" operator="containsText" text="Baja">
      <formula>NOT(ISERROR(SEARCH("Baja",K25)))</formula>
    </cfRule>
    <cfRule type="containsText" dxfId="1000" priority="470" operator="containsText" text="Muy Baja">
      <formula>NOT(ISERROR(SEARCH("Muy Baja",K25)))</formula>
    </cfRule>
  </conditionalFormatting>
  <conditionalFormatting sqref="K25:K29">
    <cfRule type="containsText" dxfId="999" priority="467" operator="containsText" text="Muy Alta">
      <formula>NOT(ISERROR(SEARCH("Muy Alta",K25)))</formula>
    </cfRule>
    <cfRule type="containsText" dxfId="998" priority="468" operator="containsText" text="Alta">
      <formula>NOT(ISERROR(SEARCH("Alta",K25)))</formula>
    </cfRule>
  </conditionalFormatting>
  <conditionalFormatting sqref="L25:L29">
    <cfRule type="containsText" dxfId="997" priority="463" operator="containsText" text="Catastrófico">
      <formula>NOT(ISERROR(SEARCH("Catastrófico",L25)))</formula>
    </cfRule>
    <cfRule type="containsText" dxfId="996" priority="464" operator="containsText" text="Mayor">
      <formula>NOT(ISERROR(SEARCH("Mayor",L25)))</formula>
    </cfRule>
    <cfRule type="containsText" dxfId="995" priority="465" operator="containsText" text="Menor">
      <formula>NOT(ISERROR(SEARCH("Menor",L25)))</formula>
    </cfRule>
    <cfRule type="containsText" dxfId="994" priority="466" operator="containsText" text="Leve">
      <formula>NOT(ISERROR(SEARCH("Leve",L25)))</formula>
    </cfRule>
  </conditionalFormatting>
  <conditionalFormatting sqref="K30:L30">
    <cfRule type="containsText" dxfId="993" priority="457" operator="containsText" text="3- Moderado">
      <formula>NOT(ISERROR(SEARCH("3- Moderado",K30)))</formula>
    </cfRule>
    <cfRule type="containsText" dxfId="992" priority="458" operator="containsText" text="6- Moderado">
      <formula>NOT(ISERROR(SEARCH("6- Moderado",K30)))</formula>
    </cfRule>
    <cfRule type="containsText" dxfId="991" priority="459" operator="containsText" text="4- Moderado">
      <formula>NOT(ISERROR(SEARCH("4- Moderado",K30)))</formula>
    </cfRule>
    <cfRule type="containsText" dxfId="990" priority="460" operator="containsText" text="3- Bajo">
      <formula>NOT(ISERROR(SEARCH("3- Bajo",K30)))</formula>
    </cfRule>
    <cfRule type="containsText" dxfId="989" priority="461" operator="containsText" text="4- Bajo">
      <formula>NOT(ISERROR(SEARCH("4- Bajo",K30)))</formula>
    </cfRule>
    <cfRule type="containsText" dxfId="988" priority="462" operator="containsText" text="1- Bajo">
      <formula>NOT(ISERROR(SEARCH("1- Bajo",K30)))</formula>
    </cfRule>
  </conditionalFormatting>
  <conditionalFormatting sqref="H30:I30">
    <cfRule type="containsText" dxfId="987" priority="451" operator="containsText" text="3- Moderado">
      <formula>NOT(ISERROR(SEARCH("3- Moderado",H30)))</formula>
    </cfRule>
    <cfRule type="containsText" dxfId="986" priority="452" operator="containsText" text="6- Moderado">
      <formula>NOT(ISERROR(SEARCH("6- Moderado",H30)))</formula>
    </cfRule>
    <cfRule type="containsText" dxfId="985" priority="453" operator="containsText" text="4- Moderado">
      <formula>NOT(ISERROR(SEARCH("4- Moderado",H30)))</formula>
    </cfRule>
    <cfRule type="containsText" dxfId="984" priority="454" operator="containsText" text="3- Bajo">
      <formula>NOT(ISERROR(SEARCH("3- Bajo",H30)))</formula>
    </cfRule>
    <cfRule type="containsText" dxfId="983" priority="455" operator="containsText" text="4- Bajo">
      <formula>NOT(ISERROR(SEARCH("4- Bajo",H30)))</formula>
    </cfRule>
    <cfRule type="containsText" dxfId="982" priority="456" operator="containsText" text="1- Bajo">
      <formula>NOT(ISERROR(SEARCH("1- Bajo",H30)))</formula>
    </cfRule>
  </conditionalFormatting>
  <conditionalFormatting sqref="A30 C30:E30">
    <cfRule type="containsText" dxfId="981" priority="445" operator="containsText" text="3- Moderado">
      <formula>NOT(ISERROR(SEARCH("3- Moderado",A30)))</formula>
    </cfRule>
    <cfRule type="containsText" dxfId="980" priority="446" operator="containsText" text="6- Moderado">
      <formula>NOT(ISERROR(SEARCH("6- Moderado",A30)))</formula>
    </cfRule>
    <cfRule type="containsText" dxfId="979" priority="447" operator="containsText" text="4- Moderado">
      <formula>NOT(ISERROR(SEARCH("4- Moderado",A30)))</formula>
    </cfRule>
    <cfRule type="containsText" dxfId="978" priority="448" operator="containsText" text="3- Bajo">
      <formula>NOT(ISERROR(SEARCH("3- Bajo",A30)))</formula>
    </cfRule>
    <cfRule type="containsText" dxfId="977" priority="449" operator="containsText" text="4- Bajo">
      <formula>NOT(ISERROR(SEARCH("4- Bajo",A30)))</formula>
    </cfRule>
    <cfRule type="containsText" dxfId="976" priority="450" operator="containsText" text="1- Bajo">
      <formula>NOT(ISERROR(SEARCH("1- Bajo",A30)))</formula>
    </cfRule>
  </conditionalFormatting>
  <conditionalFormatting sqref="F30:G30">
    <cfRule type="containsText" dxfId="975" priority="439" operator="containsText" text="3- Moderado">
      <formula>NOT(ISERROR(SEARCH("3- Moderado",F30)))</formula>
    </cfRule>
    <cfRule type="containsText" dxfId="974" priority="440" operator="containsText" text="6- Moderado">
      <formula>NOT(ISERROR(SEARCH("6- Moderado",F30)))</formula>
    </cfRule>
    <cfRule type="containsText" dxfId="973" priority="441" operator="containsText" text="4- Moderado">
      <formula>NOT(ISERROR(SEARCH("4- Moderado",F30)))</formula>
    </cfRule>
    <cfRule type="containsText" dxfId="972" priority="442" operator="containsText" text="3- Bajo">
      <formula>NOT(ISERROR(SEARCH("3- Bajo",F30)))</formula>
    </cfRule>
    <cfRule type="containsText" dxfId="971" priority="443" operator="containsText" text="4- Bajo">
      <formula>NOT(ISERROR(SEARCH("4- Bajo",F30)))</formula>
    </cfRule>
    <cfRule type="containsText" dxfId="970" priority="444" operator="containsText" text="1- Bajo">
      <formula>NOT(ISERROR(SEARCH("1- Bajo",F30)))</formula>
    </cfRule>
  </conditionalFormatting>
  <conditionalFormatting sqref="J30:J34">
    <cfRule type="containsText" dxfId="969" priority="434" operator="containsText" text="Bajo">
      <formula>NOT(ISERROR(SEARCH("Bajo",J30)))</formula>
    </cfRule>
    <cfRule type="containsText" dxfId="968" priority="435" operator="containsText" text="Moderado">
      <formula>NOT(ISERROR(SEARCH("Moderado",J30)))</formula>
    </cfRule>
    <cfRule type="containsText" dxfId="967" priority="436" operator="containsText" text="Alto">
      <formula>NOT(ISERROR(SEARCH("Alto",J30)))</formula>
    </cfRule>
    <cfRule type="containsText" dxfId="966" priority="437" operator="containsText" text="Extremo">
      <formula>NOT(ISERROR(SEARCH("Extremo",J30)))</formula>
    </cfRule>
    <cfRule type="colorScale" priority="438">
      <colorScale>
        <cfvo type="min"/>
        <cfvo type="max"/>
        <color rgb="FFFF7128"/>
        <color rgb="FFFFEF9C"/>
      </colorScale>
    </cfRule>
  </conditionalFormatting>
  <conditionalFormatting sqref="M30:M34">
    <cfRule type="containsText" dxfId="965" priority="409" operator="containsText" text="Moderado">
      <formula>NOT(ISERROR(SEARCH("Moderado",M30)))</formula>
    </cfRule>
    <cfRule type="containsText" dxfId="964" priority="429" operator="containsText" text="Bajo">
      <formula>NOT(ISERROR(SEARCH("Bajo",M30)))</formula>
    </cfRule>
    <cfRule type="containsText" dxfId="963" priority="430" operator="containsText" text="Moderado">
      <formula>NOT(ISERROR(SEARCH("Moderado",M30)))</formula>
    </cfRule>
    <cfRule type="containsText" dxfId="962" priority="431" operator="containsText" text="Alto">
      <formula>NOT(ISERROR(SEARCH("Alto",M30)))</formula>
    </cfRule>
    <cfRule type="containsText" dxfId="961" priority="432" operator="containsText" text="Extremo">
      <formula>NOT(ISERROR(SEARCH("Extremo",M30)))</formula>
    </cfRule>
    <cfRule type="colorScale" priority="433">
      <colorScale>
        <cfvo type="min"/>
        <cfvo type="max"/>
        <color rgb="FFFF7128"/>
        <color rgb="FFFFEF9C"/>
      </colorScale>
    </cfRule>
  </conditionalFormatting>
  <conditionalFormatting sqref="N30">
    <cfRule type="containsText" dxfId="960" priority="423" operator="containsText" text="3- Moderado">
      <formula>NOT(ISERROR(SEARCH("3- Moderado",N30)))</formula>
    </cfRule>
    <cfRule type="containsText" dxfId="959" priority="424" operator="containsText" text="6- Moderado">
      <formula>NOT(ISERROR(SEARCH("6- Moderado",N30)))</formula>
    </cfRule>
    <cfRule type="containsText" dxfId="958" priority="425" operator="containsText" text="4- Moderado">
      <formula>NOT(ISERROR(SEARCH("4- Moderado",N30)))</formula>
    </cfRule>
    <cfRule type="containsText" dxfId="957" priority="426" operator="containsText" text="3- Bajo">
      <formula>NOT(ISERROR(SEARCH("3- Bajo",N30)))</formula>
    </cfRule>
    <cfRule type="containsText" dxfId="956" priority="427" operator="containsText" text="4- Bajo">
      <formula>NOT(ISERROR(SEARCH("4- Bajo",N30)))</formula>
    </cfRule>
    <cfRule type="containsText" dxfId="955" priority="428" operator="containsText" text="1- Bajo">
      <formula>NOT(ISERROR(SEARCH("1- Bajo",N30)))</formula>
    </cfRule>
  </conditionalFormatting>
  <conditionalFormatting sqref="H30:H34">
    <cfRule type="containsText" dxfId="954" priority="410" operator="containsText" text="Muy Alta">
      <formula>NOT(ISERROR(SEARCH("Muy Alta",H30)))</formula>
    </cfRule>
    <cfRule type="containsText" dxfId="953" priority="411" operator="containsText" text="Alta">
      <formula>NOT(ISERROR(SEARCH("Alta",H30)))</formula>
    </cfRule>
    <cfRule type="containsText" dxfId="952" priority="412" operator="containsText" text="Muy Alta">
      <formula>NOT(ISERROR(SEARCH("Muy Alta",H30)))</formula>
    </cfRule>
    <cfRule type="containsText" dxfId="951" priority="417" operator="containsText" text="Muy Baja">
      <formula>NOT(ISERROR(SEARCH("Muy Baja",H30)))</formula>
    </cfRule>
    <cfRule type="containsText" dxfId="950" priority="418" operator="containsText" text="Baja">
      <formula>NOT(ISERROR(SEARCH("Baja",H30)))</formula>
    </cfRule>
    <cfRule type="containsText" dxfId="949" priority="419" operator="containsText" text="Media">
      <formula>NOT(ISERROR(SEARCH("Media",H30)))</formula>
    </cfRule>
    <cfRule type="containsText" dxfId="948" priority="420" operator="containsText" text="Alta">
      <formula>NOT(ISERROR(SEARCH("Alta",H30)))</formula>
    </cfRule>
    <cfRule type="containsText" dxfId="947" priority="422" operator="containsText" text="Muy Alta">
      <formula>NOT(ISERROR(SEARCH("Muy Alta",H30)))</formula>
    </cfRule>
  </conditionalFormatting>
  <conditionalFormatting sqref="I30:I34">
    <cfRule type="containsText" dxfId="946" priority="413" operator="containsText" text="Catastrófico">
      <formula>NOT(ISERROR(SEARCH("Catastrófico",I30)))</formula>
    </cfRule>
    <cfRule type="containsText" dxfId="945" priority="414" operator="containsText" text="Mayor">
      <formula>NOT(ISERROR(SEARCH("Mayor",I30)))</formula>
    </cfRule>
    <cfRule type="containsText" dxfId="944" priority="415" operator="containsText" text="Menor">
      <formula>NOT(ISERROR(SEARCH("Menor",I30)))</formula>
    </cfRule>
    <cfRule type="containsText" dxfId="943" priority="416" operator="containsText" text="Leve">
      <formula>NOT(ISERROR(SEARCH("Leve",I30)))</formula>
    </cfRule>
    <cfRule type="containsText" dxfId="942" priority="421" operator="containsText" text="Moderado">
      <formula>NOT(ISERROR(SEARCH("Moderado",I30)))</formula>
    </cfRule>
  </conditionalFormatting>
  <conditionalFormatting sqref="K30:K34">
    <cfRule type="containsText" dxfId="941" priority="408" operator="containsText" text="Media">
      <formula>NOT(ISERROR(SEARCH("Media",K30)))</formula>
    </cfRule>
  </conditionalFormatting>
  <conditionalFormatting sqref="L30:L34">
    <cfRule type="containsText" dxfId="940" priority="407" operator="containsText" text="Moderado">
      <formula>NOT(ISERROR(SEARCH("Moderado",L30)))</formula>
    </cfRule>
  </conditionalFormatting>
  <conditionalFormatting sqref="J30:J34">
    <cfRule type="containsText" dxfId="939" priority="406" operator="containsText" text="Moderado">
      <formula>NOT(ISERROR(SEARCH("Moderado",J30)))</formula>
    </cfRule>
  </conditionalFormatting>
  <conditionalFormatting sqref="J30:J34">
    <cfRule type="containsText" dxfId="938" priority="404" operator="containsText" text="Bajo">
      <formula>NOT(ISERROR(SEARCH("Bajo",J30)))</formula>
    </cfRule>
    <cfRule type="containsText" dxfId="937" priority="405" operator="containsText" text="Extremo">
      <formula>NOT(ISERROR(SEARCH("Extremo",J30)))</formula>
    </cfRule>
  </conditionalFormatting>
  <conditionalFormatting sqref="K30:K34">
    <cfRule type="containsText" dxfId="936" priority="402" operator="containsText" text="Baja">
      <formula>NOT(ISERROR(SEARCH("Baja",K30)))</formula>
    </cfRule>
    <cfRule type="containsText" dxfId="935" priority="403" operator="containsText" text="Muy Baja">
      <formula>NOT(ISERROR(SEARCH("Muy Baja",K30)))</formula>
    </cfRule>
  </conditionalFormatting>
  <conditionalFormatting sqref="K30:K34">
    <cfRule type="containsText" dxfId="934" priority="400" operator="containsText" text="Muy Alta">
      <formula>NOT(ISERROR(SEARCH("Muy Alta",K30)))</formula>
    </cfRule>
    <cfRule type="containsText" dxfId="933" priority="401" operator="containsText" text="Alta">
      <formula>NOT(ISERROR(SEARCH("Alta",K30)))</formula>
    </cfRule>
  </conditionalFormatting>
  <conditionalFormatting sqref="L30:L34">
    <cfRule type="containsText" dxfId="932" priority="396" operator="containsText" text="Catastrófico">
      <formula>NOT(ISERROR(SEARCH("Catastrófico",L30)))</formula>
    </cfRule>
    <cfRule type="containsText" dxfId="931" priority="397" operator="containsText" text="Mayor">
      <formula>NOT(ISERROR(SEARCH("Mayor",L30)))</formula>
    </cfRule>
    <cfRule type="containsText" dxfId="930" priority="398" operator="containsText" text="Menor">
      <formula>NOT(ISERROR(SEARCH("Menor",L30)))</formula>
    </cfRule>
    <cfRule type="containsText" dxfId="929" priority="399" operator="containsText" text="Leve">
      <formula>NOT(ISERROR(SEARCH("Leve",L30)))</formula>
    </cfRule>
  </conditionalFormatting>
  <conditionalFormatting sqref="K35:L35">
    <cfRule type="containsText" dxfId="928" priority="390" operator="containsText" text="3- Moderado">
      <formula>NOT(ISERROR(SEARCH("3- Moderado",K35)))</formula>
    </cfRule>
    <cfRule type="containsText" dxfId="927" priority="391" operator="containsText" text="6- Moderado">
      <formula>NOT(ISERROR(SEARCH("6- Moderado",K35)))</formula>
    </cfRule>
    <cfRule type="containsText" dxfId="926" priority="392" operator="containsText" text="4- Moderado">
      <formula>NOT(ISERROR(SEARCH("4- Moderado",K35)))</formula>
    </cfRule>
    <cfRule type="containsText" dxfId="925" priority="393" operator="containsText" text="3- Bajo">
      <formula>NOT(ISERROR(SEARCH("3- Bajo",K35)))</formula>
    </cfRule>
    <cfRule type="containsText" dxfId="924" priority="394" operator="containsText" text="4- Bajo">
      <formula>NOT(ISERROR(SEARCH("4- Bajo",K35)))</formula>
    </cfRule>
    <cfRule type="containsText" dxfId="923" priority="395" operator="containsText" text="1- Bajo">
      <formula>NOT(ISERROR(SEARCH("1- Bajo",K35)))</formula>
    </cfRule>
  </conditionalFormatting>
  <conditionalFormatting sqref="H35:I35">
    <cfRule type="containsText" dxfId="922" priority="384" operator="containsText" text="3- Moderado">
      <formula>NOT(ISERROR(SEARCH("3- Moderado",H35)))</formula>
    </cfRule>
    <cfRule type="containsText" dxfId="921" priority="385" operator="containsText" text="6- Moderado">
      <formula>NOT(ISERROR(SEARCH("6- Moderado",H35)))</formula>
    </cfRule>
    <cfRule type="containsText" dxfId="920" priority="386" operator="containsText" text="4- Moderado">
      <formula>NOT(ISERROR(SEARCH("4- Moderado",H35)))</formula>
    </cfRule>
    <cfRule type="containsText" dxfId="919" priority="387" operator="containsText" text="3- Bajo">
      <formula>NOT(ISERROR(SEARCH("3- Bajo",H35)))</formula>
    </cfRule>
    <cfRule type="containsText" dxfId="918" priority="388" operator="containsText" text="4- Bajo">
      <formula>NOT(ISERROR(SEARCH("4- Bajo",H35)))</formula>
    </cfRule>
    <cfRule type="containsText" dxfId="917" priority="389" operator="containsText" text="1- Bajo">
      <formula>NOT(ISERROR(SEARCH("1- Bajo",H35)))</formula>
    </cfRule>
  </conditionalFormatting>
  <conditionalFormatting sqref="A35 C35:E35">
    <cfRule type="containsText" dxfId="916" priority="378" operator="containsText" text="3- Moderado">
      <formula>NOT(ISERROR(SEARCH("3- Moderado",A35)))</formula>
    </cfRule>
    <cfRule type="containsText" dxfId="915" priority="379" operator="containsText" text="6- Moderado">
      <formula>NOT(ISERROR(SEARCH("6- Moderado",A35)))</formula>
    </cfRule>
    <cfRule type="containsText" dxfId="914" priority="380" operator="containsText" text="4- Moderado">
      <formula>NOT(ISERROR(SEARCH("4- Moderado",A35)))</formula>
    </cfRule>
    <cfRule type="containsText" dxfId="913" priority="381" operator="containsText" text="3- Bajo">
      <formula>NOT(ISERROR(SEARCH("3- Bajo",A35)))</formula>
    </cfRule>
    <cfRule type="containsText" dxfId="912" priority="382" operator="containsText" text="4- Bajo">
      <formula>NOT(ISERROR(SEARCH("4- Bajo",A35)))</formula>
    </cfRule>
    <cfRule type="containsText" dxfId="911" priority="383" operator="containsText" text="1- Bajo">
      <formula>NOT(ISERROR(SEARCH("1- Bajo",A35)))</formula>
    </cfRule>
  </conditionalFormatting>
  <conditionalFormatting sqref="F35:G35">
    <cfRule type="containsText" dxfId="910" priority="372" operator="containsText" text="3- Moderado">
      <formula>NOT(ISERROR(SEARCH("3- Moderado",F35)))</formula>
    </cfRule>
    <cfRule type="containsText" dxfId="909" priority="373" operator="containsText" text="6- Moderado">
      <formula>NOT(ISERROR(SEARCH("6- Moderado",F35)))</formula>
    </cfRule>
    <cfRule type="containsText" dxfId="908" priority="374" operator="containsText" text="4- Moderado">
      <formula>NOT(ISERROR(SEARCH("4- Moderado",F35)))</formula>
    </cfRule>
    <cfRule type="containsText" dxfId="907" priority="375" operator="containsText" text="3- Bajo">
      <formula>NOT(ISERROR(SEARCH("3- Bajo",F35)))</formula>
    </cfRule>
    <cfRule type="containsText" dxfId="906" priority="376" operator="containsText" text="4- Bajo">
      <formula>NOT(ISERROR(SEARCH("4- Bajo",F35)))</formula>
    </cfRule>
    <cfRule type="containsText" dxfId="905" priority="377" operator="containsText" text="1- Bajo">
      <formula>NOT(ISERROR(SEARCH("1- Bajo",F35)))</formula>
    </cfRule>
  </conditionalFormatting>
  <conditionalFormatting sqref="J35:J39">
    <cfRule type="containsText" dxfId="904" priority="367" operator="containsText" text="Bajo">
      <formula>NOT(ISERROR(SEARCH("Bajo",J35)))</formula>
    </cfRule>
    <cfRule type="containsText" dxfId="903" priority="368" operator="containsText" text="Moderado">
      <formula>NOT(ISERROR(SEARCH("Moderado",J35)))</formula>
    </cfRule>
    <cfRule type="containsText" dxfId="902" priority="369" operator="containsText" text="Alto">
      <formula>NOT(ISERROR(SEARCH("Alto",J35)))</formula>
    </cfRule>
    <cfRule type="containsText" dxfId="901" priority="370" operator="containsText" text="Extremo">
      <formula>NOT(ISERROR(SEARCH("Extremo",J35)))</formula>
    </cfRule>
    <cfRule type="colorScale" priority="371">
      <colorScale>
        <cfvo type="min"/>
        <cfvo type="max"/>
        <color rgb="FFFF7128"/>
        <color rgb="FFFFEF9C"/>
      </colorScale>
    </cfRule>
  </conditionalFormatting>
  <conditionalFormatting sqref="M35:M39">
    <cfRule type="containsText" dxfId="900" priority="342" operator="containsText" text="Moderado">
      <formula>NOT(ISERROR(SEARCH("Moderado",M35)))</formula>
    </cfRule>
    <cfRule type="containsText" dxfId="899" priority="362" operator="containsText" text="Bajo">
      <formula>NOT(ISERROR(SEARCH("Bajo",M35)))</formula>
    </cfRule>
    <cfRule type="containsText" dxfId="898" priority="363" operator="containsText" text="Moderado">
      <formula>NOT(ISERROR(SEARCH("Moderado",M35)))</formula>
    </cfRule>
    <cfRule type="containsText" dxfId="897" priority="364" operator="containsText" text="Alto">
      <formula>NOT(ISERROR(SEARCH("Alto",M35)))</formula>
    </cfRule>
    <cfRule type="containsText" dxfId="896" priority="365" operator="containsText" text="Extremo">
      <formula>NOT(ISERROR(SEARCH("Extremo",M35)))</formula>
    </cfRule>
    <cfRule type="colorScale" priority="366">
      <colorScale>
        <cfvo type="min"/>
        <cfvo type="max"/>
        <color rgb="FFFF7128"/>
        <color rgb="FFFFEF9C"/>
      </colorScale>
    </cfRule>
  </conditionalFormatting>
  <conditionalFormatting sqref="N35">
    <cfRule type="containsText" dxfId="895" priority="356" operator="containsText" text="3- Moderado">
      <formula>NOT(ISERROR(SEARCH("3- Moderado",N35)))</formula>
    </cfRule>
    <cfRule type="containsText" dxfId="894" priority="357" operator="containsText" text="6- Moderado">
      <formula>NOT(ISERROR(SEARCH("6- Moderado",N35)))</formula>
    </cfRule>
    <cfRule type="containsText" dxfId="893" priority="358" operator="containsText" text="4- Moderado">
      <formula>NOT(ISERROR(SEARCH("4- Moderado",N35)))</formula>
    </cfRule>
    <cfRule type="containsText" dxfId="892" priority="359" operator="containsText" text="3- Bajo">
      <formula>NOT(ISERROR(SEARCH("3- Bajo",N35)))</formula>
    </cfRule>
    <cfRule type="containsText" dxfId="891" priority="360" operator="containsText" text="4- Bajo">
      <formula>NOT(ISERROR(SEARCH("4- Bajo",N35)))</formula>
    </cfRule>
    <cfRule type="containsText" dxfId="890" priority="361" operator="containsText" text="1- Bajo">
      <formula>NOT(ISERROR(SEARCH("1- Bajo",N35)))</formula>
    </cfRule>
  </conditionalFormatting>
  <conditionalFormatting sqref="H35:H39">
    <cfRule type="containsText" dxfId="889" priority="343" operator="containsText" text="Muy Alta">
      <formula>NOT(ISERROR(SEARCH("Muy Alta",H35)))</formula>
    </cfRule>
    <cfRule type="containsText" dxfId="888" priority="344" operator="containsText" text="Alta">
      <formula>NOT(ISERROR(SEARCH("Alta",H35)))</formula>
    </cfRule>
    <cfRule type="containsText" dxfId="887" priority="345" operator="containsText" text="Muy Alta">
      <formula>NOT(ISERROR(SEARCH("Muy Alta",H35)))</formula>
    </cfRule>
    <cfRule type="containsText" dxfId="886" priority="350" operator="containsText" text="Muy Baja">
      <formula>NOT(ISERROR(SEARCH("Muy Baja",H35)))</formula>
    </cfRule>
    <cfRule type="containsText" dxfId="885" priority="351" operator="containsText" text="Baja">
      <formula>NOT(ISERROR(SEARCH("Baja",H35)))</formula>
    </cfRule>
    <cfRule type="containsText" dxfId="884" priority="352" operator="containsText" text="Media">
      <formula>NOT(ISERROR(SEARCH("Media",H35)))</formula>
    </cfRule>
    <cfRule type="containsText" dxfId="883" priority="353" operator="containsText" text="Alta">
      <formula>NOT(ISERROR(SEARCH("Alta",H35)))</formula>
    </cfRule>
    <cfRule type="containsText" dxfId="882" priority="355" operator="containsText" text="Muy Alta">
      <formula>NOT(ISERROR(SEARCH("Muy Alta",H35)))</formula>
    </cfRule>
  </conditionalFormatting>
  <conditionalFormatting sqref="I35:I39">
    <cfRule type="containsText" dxfId="881" priority="346" operator="containsText" text="Catastrófico">
      <formula>NOT(ISERROR(SEARCH("Catastrófico",I35)))</formula>
    </cfRule>
    <cfRule type="containsText" dxfId="880" priority="347" operator="containsText" text="Mayor">
      <formula>NOT(ISERROR(SEARCH("Mayor",I35)))</formula>
    </cfRule>
    <cfRule type="containsText" dxfId="879" priority="348" operator="containsText" text="Menor">
      <formula>NOT(ISERROR(SEARCH("Menor",I35)))</formula>
    </cfRule>
    <cfRule type="containsText" dxfId="878" priority="349" operator="containsText" text="Leve">
      <formula>NOT(ISERROR(SEARCH("Leve",I35)))</formula>
    </cfRule>
    <cfRule type="containsText" dxfId="877" priority="354" operator="containsText" text="Moderado">
      <formula>NOT(ISERROR(SEARCH("Moderado",I35)))</formula>
    </cfRule>
  </conditionalFormatting>
  <conditionalFormatting sqref="K35:K39">
    <cfRule type="containsText" dxfId="876" priority="341" operator="containsText" text="Media">
      <formula>NOT(ISERROR(SEARCH("Media",K35)))</formula>
    </cfRule>
  </conditionalFormatting>
  <conditionalFormatting sqref="L35:L39">
    <cfRule type="containsText" dxfId="875" priority="340" operator="containsText" text="Moderado">
      <formula>NOT(ISERROR(SEARCH("Moderado",L35)))</formula>
    </cfRule>
  </conditionalFormatting>
  <conditionalFormatting sqref="J35:J39">
    <cfRule type="containsText" dxfId="874" priority="339" operator="containsText" text="Moderado">
      <formula>NOT(ISERROR(SEARCH("Moderado",J35)))</formula>
    </cfRule>
  </conditionalFormatting>
  <conditionalFormatting sqref="J35:J39">
    <cfRule type="containsText" dxfId="873" priority="337" operator="containsText" text="Bajo">
      <formula>NOT(ISERROR(SEARCH("Bajo",J35)))</formula>
    </cfRule>
    <cfRule type="containsText" dxfId="872" priority="338" operator="containsText" text="Extremo">
      <formula>NOT(ISERROR(SEARCH("Extremo",J35)))</formula>
    </cfRule>
  </conditionalFormatting>
  <conditionalFormatting sqref="K35:K39">
    <cfRule type="containsText" dxfId="871" priority="335" operator="containsText" text="Baja">
      <formula>NOT(ISERROR(SEARCH("Baja",K35)))</formula>
    </cfRule>
    <cfRule type="containsText" dxfId="870" priority="336" operator="containsText" text="Muy Baja">
      <formula>NOT(ISERROR(SEARCH("Muy Baja",K35)))</formula>
    </cfRule>
  </conditionalFormatting>
  <conditionalFormatting sqref="K35:K39">
    <cfRule type="containsText" dxfId="869" priority="333" operator="containsText" text="Muy Alta">
      <formula>NOT(ISERROR(SEARCH("Muy Alta",K35)))</formula>
    </cfRule>
    <cfRule type="containsText" dxfId="868" priority="334" operator="containsText" text="Alta">
      <formula>NOT(ISERROR(SEARCH("Alta",K35)))</formula>
    </cfRule>
  </conditionalFormatting>
  <conditionalFormatting sqref="L35:L39">
    <cfRule type="containsText" dxfId="867" priority="329" operator="containsText" text="Catastrófico">
      <formula>NOT(ISERROR(SEARCH("Catastrófico",L35)))</formula>
    </cfRule>
    <cfRule type="containsText" dxfId="866" priority="330" operator="containsText" text="Mayor">
      <formula>NOT(ISERROR(SEARCH("Mayor",L35)))</formula>
    </cfRule>
    <cfRule type="containsText" dxfId="865" priority="331" operator="containsText" text="Menor">
      <formula>NOT(ISERROR(SEARCH("Menor",L35)))</formula>
    </cfRule>
    <cfRule type="containsText" dxfId="864" priority="332" operator="containsText" text="Leve">
      <formula>NOT(ISERROR(SEARCH("Leve",L35)))</formula>
    </cfRule>
  </conditionalFormatting>
  <conditionalFormatting sqref="K40:L40">
    <cfRule type="containsText" dxfId="863" priority="323" operator="containsText" text="3- Moderado">
      <formula>NOT(ISERROR(SEARCH("3- Moderado",K40)))</formula>
    </cfRule>
    <cfRule type="containsText" dxfId="862" priority="324" operator="containsText" text="6- Moderado">
      <formula>NOT(ISERROR(SEARCH("6- Moderado",K40)))</formula>
    </cfRule>
    <cfRule type="containsText" dxfId="861" priority="325" operator="containsText" text="4- Moderado">
      <formula>NOT(ISERROR(SEARCH("4- Moderado",K40)))</formula>
    </cfRule>
    <cfRule type="containsText" dxfId="860" priority="326" operator="containsText" text="3- Bajo">
      <formula>NOT(ISERROR(SEARCH("3- Bajo",K40)))</formula>
    </cfRule>
    <cfRule type="containsText" dxfId="859" priority="327" operator="containsText" text="4- Bajo">
      <formula>NOT(ISERROR(SEARCH("4- Bajo",K40)))</formula>
    </cfRule>
    <cfRule type="containsText" dxfId="858" priority="328" operator="containsText" text="1- Bajo">
      <formula>NOT(ISERROR(SEARCH("1- Bajo",K40)))</formula>
    </cfRule>
  </conditionalFormatting>
  <conditionalFormatting sqref="H40:I40">
    <cfRule type="containsText" dxfId="857" priority="317" operator="containsText" text="3- Moderado">
      <formula>NOT(ISERROR(SEARCH("3- Moderado",H40)))</formula>
    </cfRule>
    <cfRule type="containsText" dxfId="856" priority="318" operator="containsText" text="6- Moderado">
      <formula>NOT(ISERROR(SEARCH("6- Moderado",H40)))</formula>
    </cfRule>
    <cfRule type="containsText" dxfId="855" priority="319" operator="containsText" text="4- Moderado">
      <formula>NOT(ISERROR(SEARCH("4- Moderado",H40)))</formula>
    </cfRule>
    <cfRule type="containsText" dxfId="854" priority="320" operator="containsText" text="3- Bajo">
      <formula>NOT(ISERROR(SEARCH("3- Bajo",H40)))</formula>
    </cfRule>
    <cfRule type="containsText" dxfId="853" priority="321" operator="containsText" text="4- Bajo">
      <formula>NOT(ISERROR(SEARCH("4- Bajo",H40)))</formula>
    </cfRule>
    <cfRule type="containsText" dxfId="852" priority="322" operator="containsText" text="1- Bajo">
      <formula>NOT(ISERROR(SEARCH("1- Bajo",H40)))</formula>
    </cfRule>
  </conditionalFormatting>
  <conditionalFormatting sqref="A40 C40:E40">
    <cfRule type="containsText" dxfId="851" priority="311" operator="containsText" text="3- Moderado">
      <formula>NOT(ISERROR(SEARCH("3- Moderado",A40)))</formula>
    </cfRule>
    <cfRule type="containsText" dxfId="850" priority="312" operator="containsText" text="6- Moderado">
      <formula>NOT(ISERROR(SEARCH("6- Moderado",A40)))</formula>
    </cfRule>
    <cfRule type="containsText" dxfId="849" priority="313" operator="containsText" text="4- Moderado">
      <formula>NOT(ISERROR(SEARCH("4- Moderado",A40)))</formula>
    </cfRule>
    <cfRule type="containsText" dxfId="848" priority="314" operator="containsText" text="3- Bajo">
      <formula>NOT(ISERROR(SEARCH("3- Bajo",A40)))</formula>
    </cfRule>
    <cfRule type="containsText" dxfId="847" priority="315" operator="containsText" text="4- Bajo">
      <formula>NOT(ISERROR(SEARCH("4- Bajo",A40)))</formula>
    </cfRule>
    <cfRule type="containsText" dxfId="846" priority="316" operator="containsText" text="1- Bajo">
      <formula>NOT(ISERROR(SEARCH("1- Bajo",A40)))</formula>
    </cfRule>
  </conditionalFormatting>
  <conditionalFormatting sqref="F40:G40">
    <cfRule type="containsText" dxfId="845" priority="305" operator="containsText" text="3- Moderado">
      <formula>NOT(ISERROR(SEARCH("3- Moderado",F40)))</formula>
    </cfRule>
    <cfRule type="containsText" dxfId="844" priority="306" operator="containsText" text="6- Moderado">
      <formula>NOT(ISERROR(SEARCH("6- Moderado",F40)))</formula>
    </cfRule>
    <cfRule type="containsText" dxfId="843" priority="307" operator="containsText" text="4- Moderado">
      <formula>NOT(ISERROR(SEARCH("4- Moderado",F40)))</formula>
    </cfRule>
    <cfRule type="containsText" dxfId="842" priority="308" operator="containsText" text="3- Bajo">
      <formula>NOT(ISERROR(SEARCH("3- Bajo",F40)))</formula>
    </cfRule>
    <cfRule type="containsText" dxfId="841" priority="309" operator="containsText" text="4- Bajo">
      <formula>NOT(ISERROR(SEARCH("4- Bajo",F40)))</formula>
    </cfRule>
    <cfRule type="containsText" dxfId="840" priority="310" operator="containsText" text="1- Bajo">
      <formula>NOT(ISERROR(SEARCH("1- Bajo",F40)))</formula>
    </cfRule>
  </conditionalFormatting>
  <conditionalFormatting sqref="J40:J44">
    <cfRule type="containsText" dxfId="839" priority="300" operator="containsText" text="Bajo">
      <formula>NOT(ISERROR(SEARCH("Bajo",J40)))</formula>
    </cfRule>
    <cfRule type="containsText" dxfId="838" priority="301" operator="containsText" text="Moderado">
      <formula>NOT(ISERROR(SEARCH("Moderado",J40)))</formula>
    </cfRule>
    <cfRule type="containsText" dxfId="837" priority="302" operator="containsText" text="Alto">
      <formula>NOT(ISERROR(SEARCH("Alto",J40)))</formula>
    </cfRule>
    <cfRule type="containsText" dxfId="836" priority="303" operator="containsText" text="Extremo">
      <formula>NOT(ISERROR(SEARCH("Extremo",J40)))</formula>
    </cfRule>
    <cfRule type="colorScale" priority="304">
      <colorScale>
        <cfvo type="min"/>
        <cfvo type="max"/>
        <color rgb="FFFF7128"/>
        <color rgb="FFFFEF9C"/>
      </colorScale>
    </cfRule>
  </conditionalFormatting>
  <conditionalFormatting sqref="M40:M44">
    <cfRule type="containsText" dxfId="835" priority="275" operator="containsText" text="Moderado">
      <formula>NOT(ISERROR(SEARCH("Moderado",M40)))</formula>
    </cfRule>
    <cfRule type="containsText" dxfId="834" priority="295" operator="containsText" text="Bajo">
      <formula>NOT(ISERROR(SEARCH("Bajo",M40)))</formula>
    </cfRule>
    <cfRule type="containsText" dxfId="833" priority="296" operator="containsText" text="Moderado">
      <formula>NOT(ISERROR(SEARCH("Moderado",M40)))</formula>
    </cfRule>
    <cfRule type="containsText" dxfId="832" priority="297" operator="containsText" text="Alto">
      <formula>NOT(ISERROR(SEARCH("Alto",M40)))</formula>
    </cfRule>
    <cfRule type="containsText" dxfId="831" priority="298" operator="containsText" text="Extremo">
      <formula>NOT(ISERROR(SEARCH("Extremo",M40)))</formula>
    </cfRule>
    <cfRule type="colorScale" priority="299">
      <colorScale>
        <cfvo type="min"/>
        <cfvo type="max"/>
        <color rgb="FFFF7128"/>
        <color rgb="FFFFEF9C"/>
      </colorScale>
    </cfRule>
  </conditionalFormatting>
  <conditionalFormatting sqref="N40">
    <cfRule type="containsText" dxfId="830" priority="289" operator="containsText" text="3- Moderado">
      <formula>NOT(ISERROR(SEARCH("3- Moderado",N40)))</formula>
    </cfRule>
    <cfRule type="containsText" dxfId="829" priority="290" operator="containsText" text="6- Moderado">
      <formula>NOT(ISERROR(SEARCH("6- Moderado",N40)))</formula>
    </cfRule>
    <cfRule type="containsText" dxfId="828" priority="291" operator="containsText" text="4- Moderado">
      <formula>NOT(ISERROR(SEARCH("4- Moderado",N40)))</formula>
    </cfRule>
    <cfRule type="containsText" dxfId="827" priority="292" operator="containsText" text="3- Bajo">
      <formula>NOT(ISERROR(SEARCH("3- Bajo",N40)))</formula>
    </cfRule>
    <cfRule type="containsText" dxfId="826" priority="293" operator="containsText" text="4- Bajo">
      <formula>NOT(ISERROR(SEARCH("4- Bajo",N40)))</formula>
    </cfRule>
    <cfRule type="containsText" dxfId="825" priority="294" operator="containsText" text="1- Bajo">
      <formula>NOT(ISERROR(SEARCH("1- Bajo",N40)))</formula>
    </cfRule>
  </conditionalFormatting>
  <conditionalFormatting sqref="H40:H44">
    <cfRule type="containsText" dxfId="824" priority="276" operator="containsText" text="Muy Alta">
      <formula>NOT(ISERROR(SEARCH("Muy Alta",H40)))</formula>
    </cfRule>
    <cfRule type="containsText" dxfId="823" priority="277" operator="containsText" text="Alta">
      <formula>NOT(ISERROR(SEARCH("Alta",H40)))</formula>
    </cfRule>
    <cfRule type="containsText" dxfId="822" priority="278" operator="containsText" text="Muy Alta">
      <formula>NOT(ISERROR(SEARCH("Muy Alta",H40)))</formula>
    </cfRule>
    <cfRule type="containsText" dxfId="821" priority="283" operator="containsText" text="Muy Baja">
      <formula>NOT(ISERROR(SEARCH("Muy Baja",H40)))</formula>
    </cfRule>
    <cfRule type="containsText" dxfId="820" priority="284" operator="containsText" text="Baja">
      <formula>NOT(ISERROR(SEARCH("Baja",H40)))</formula>
    </cfRule>
    <cfRule type="containsText" dxfId="819" priority="285" operator="containsText" text="Media">
      <formula>NOT(ISERROR(SEARCH("Media",H40)))</formula>
    </cfRule>
    <cfRule type="containsText" dxfId="818" priority="286" operator="containsText" text="Alta">
      <formula>NOT(ISERROR(SEARCH("Alta",H40)))</formula>
    </cfRule>
    <cfRule type="containsText" dxfId="817" priority="288" operator="containsText" text="Muy Alta">
      <formula>NOT(ISERROR(SEARCH("Muy Alta",H40)))</formula>
    </cfRule>
  </conditionalFormatting>
  <conditionalFormatting sqref="I40:I44">
    <cfRule type="containsText" dxfId="816" priority="279" operator="containsText" text="Catastrófico">
      <formula>NOT(ISERROR(SEARCH("Catastrófico",I40)))</formula>
    </cfRule>
    <cfRule type="containsText" dxfId="815" priority="280" operator="containsText" text="Mayor">
      <formula>NOT(ISERROR(SEARCH("Mayor",I40)))</formula>
    </cfRule>
    <cfRule type="containsText" dxfId="814" priority="281" operator="containsText" text="Menor">
      <formula>NOT(ISERROR(SEARCH("Menor",I40)))</formula>
    </cfRule>
    <cfRule type="containsText" dxfId="813" priority="282" operator="containsText" text="Leve">
      <formula>NOT(ISERROR(SEARCH("Leve",I40)))</formula>
    </cfRule>
    <cfRule type="containsText" dxfId="812" priority="287" operator="containsText" text="Moderado">
      <formula>NOT(ISERROR(SEARCH("Moderado",I40)))</formula>
    </cfRule>
  </conditionalFormatting>
  <conditionalFormatting sqref="K40:K44">
    <cfRule type="containsText" dxfId="811" priority="274" operator="containsText" text="Media">
      <formula>NOT(ISERROR(SEARCH("Media",K40)))</formula>
    </cfRule>
  </conditionalFormatting>
  <conditionalFormatting sqref="L40:L44">
    <cfRule type="containsText" dxfId="810" priority="273" operator="containsText" text="Moderado">
      <formula>NOT(ISERROR(SEARCH("Moderado",L40)))</formula>
    </cfRule>
  </conditionalFormatting>
  <conditionalFormatting sqref="J40:J44">
    <cfRule type="containsText" dxfId="809" priority="272" operator="containsText" text="Moderado">
      <formula>NOT(ISERROR(SEARCH("Moderado",J40)))</formula>
    </cfRule>
  </conditionalFormatting>
  <conditionalFormatting sqref="J40:J44">
    <cfRule type="containsText" dxfId="808" priority="270" operator="containsText" text="Bajo">
      <formula>NOT(ISERROR(SEARCH("Bajo",J40)))</formula>
    </cfRule>
    <cfRule type="containsText" dxfId="807" priority="271" operator="containsText" text="Extremo">
      <formula>NOT(ISERROR(SEARCH("Extremo",J40)))</formula>
    </cfRule>
  </conditionalFormatting>
  <conditionalFormatting sqref="K40:K44">
    <cfRule type="containsText" dxfId="806" priority="268" operator="containsText" text="Baja">
      <formula>NOT(ISERROR(SEARCH("Baja",K40)))</formula>
    </cfRule>
    <cfRule type="containsText" dxfId="805" priority="269" operator="containsText" text="Muy Baja">
      <formula>NOT(ISERROR(SEARCH("Muy Baja",K40)))</formula>
    </cfRule>
  </conditionalFormatting>
  <conditionalFormatting sqref="K40:K44">
    <cfRule type="containsText" dxfId="804" priority="266" operator="containsText" text="Muy Alta">
      <formula>NOT(ISERROR(SEARCH("Muy Alta",K40)))</formula>
    </cfRule>
    <cfRule type="containsText" dxfId="803" priority="267" operator="containsText" text="Alta">
      <formula>NOT(ISERROR(SEARCH("Alta",K40)))</formula>
    </cfRule>
  </conditionalFormatting>
  <conditionalFormatting sqref="L40:L44">
    <cfRule type="containsText" dxfId="802" priority="262" operator="containsText" text="Catastrófico">
      <formula>NOT(ISERROR(SEARCH("Catastrófico",L40)))</formula>
    </cfRule>
    <cfRule type="containsText" dxfId="801" priority="263" operator="containsText" text="Mayor">
      <formula>NOT(ISERROR(SEARCH("Mayor",L40)))</formula>
    </cfRule>
    <cfRule type="containsText" dxfId="800" priority="264" operator="containsText" text="Menor">
      <formula>NOT(ISERROR(SEARCH("Menor",L40)))</formula>
    </cfRule>
    <cfRule type="containsText" dxfId="799" priority="265" operator="containsText" text="Leve">
      <formula>NOT(ISERROR(SEARCH("Leve",L40)))</formula>
    </cfRule>
  </conditionalFormatting>
  <conditionalFormatting sqref="K45:L45">
    <cfRule type="containsText" dxfId="798" priority="256" operator="containsText" text="3- Moderado">
      <formula>NOT(ISERROR(SEARCH("3- Moderado",K45)))</formula>
    </cfRule>
    <cfRule type="containsText" dxfId="797" priority="257" operator="containsText" text="6- Moderado">
      <formula>NOT(ISERROR(SEARCH("6- Moderado",K45)))</formula>
    </cfRule>
    <cfRule type="containsText" dxfId="796" priority="258" operator="containsText" text="4- Moderado">
      <formula>NOT(ISERROR(SEARCH("4- Moderado",K45)))</formula>
    </cfRule>
    <cfRule type="containsText" dxfId="795" priority="259" operator="containsText" text="3- Bajo">
      <formula>NOT(ISERROR(SEARCH("3- Bajo",K45)))</formula>
    </cfRule>
    <cfRule type="containsText" dxfId="794" priority="260" operator="containsText" text="4- Bajo">
      <formula>NOT(ISERROR(SEARCH("4- Bajo",K45)))</formula>
    </cfRule>
    <cfRule type="containsText" dxfId="793" priority="261" operator="containsText" text="1- Bajo">
      <formula>NOT(ISERROR(SEARCH("1- Bajo",K45)))</formula>
    </cfRule>
  </conditionalFormatting>
  <conditionalFormatting sqref="H45:I45">
    <cfRule type="containsText" dxfId="792" priority="250" operator="containsText" text="3- Moderado">
      <formula>NOT(ISERROR(SEARCH("3- Moderado",H45)))</formula>
    </cfRule>
    <cfRule type="containsText" dxfId="791" priority="251" operator="containsText" text="6- Moderado">
      <formula>NOT(ISERROR(SEARCH("6- Moderado",H45)))</formula>
    </cfRule>
    <cfRule type="containsText" dxfId="790" priority="252" operator="containsText" text="4- Moderado">
      <formula>NOT(ISERROR(SEARCH("4- Moderado",H45)))</formula>
    </cfRule>
    <cfRule type="containsText" dxfId="789" priority="253" operator="containsText" text="3- Bajo">
      <formula>NOT(ISERROR(SEARCH("3- Bajo",H45)))</formula>
    </cfRule>
    <cfRule type="containsText" dxfId="788" priority="254" operator="containsText" text="4- Bajo">
      <formula>NOT(ISERROR(SEARCH("4- Bajo",H45)))</formula>
    </cfRule>
    <cfRule type="containsText" dxfId="787" priority="255" operator="containsText" text="1- Bajo">
      <formula>NOT(ISERROR(SEARCH("1- Bajo",H45)))</formula>
    </cfRule>
  </conditionalFormatting>
  <conditionalFormatting sqref="A45 C45:E45">
    <cfRule type="containsText" dxfId="786" priority="244" operator="containsText" text="3- Moderado">
      <formula>NOT(ISERROR(SEARCH("3- Moderado",A45)))</formula>
    </cfRule>
    <cfRule type="containsText" dxfId="785" priority="245" operator="containsText" text="6- Moderado">
      <formula>NOT(ISERROR(SEARCH("6- Moderado",A45)))</formula>
    </cfRule>
    <cfRule type="containsText" dxfId="784" priority="246" operator="containsText" text="4- Moderado">
      <formula>NOT(ISERROR(SEARCH("4- Moderado",A45)))</formula>
    </cfRule>
    <cfRule type="containsText" dxfId="783" priority="247" operator="containsText" text="3- Bajo">
      <formula>NOT(ISERROR(SEARCH("3- Bajo",A45)))</formula>
    </cfRule>
    <cfRule type="containsText" dxfId="782" priority="248" operator="containsText" text="4- Bajo">
      <formula>NOT(ISERROR(SEARCH("4- Bajo",A45)))</formula>
    </cfRule>
    <cfRule type="containsText" dxfId="781" priority="249" operator="containsText" text="1- Bajo">
      <formula>NOT(ISERROR(SEARCH("1- Bajo",A45)))</formula>
    </cfRule>
  </conditionalFormatting>
  <conditionalFormatting sqref="F45:G45">
    <cfRule type="containsText" dxfId="780" priority="238" operator="containsText" text="3- Moderado">
      <formula>NOT(ISERROR(SEARCH("3- Moderado",F45)))</formula>
    </cfRule>
    <cfRule type="containsText" dxfId="779" priority="239" operator="containsText" text="6- Moderado">
      <formula>NOT(ISERROR(SEARCH("6- Moderado",F45)))</formula>
    </cfRule>
    <cfRule type="containsText" dxfId="778" priority="240" operator="containsText" text="4- Moderado">
      <formula>NOT(ISERROR(SEARCH("4- Moderado",F45)))</formula>
    </cfRule>
    <cfRule type="containsText" dxfId="777" priority="241" operator="containsText" text="3- Bajo">
      <formula>NOT(ISERROR(SEARCH("3- Bajo",F45)))</formula>
    </cfRule>
    <cfRule type="containsText" dxfId="776" priority="242" operator="containsText" text="4- Bajo">
      <formula>NOT(ISERROR(SEARCH("4- Bajo",F45)))</formula>
    </cfRule>
    <cfRule type="containsText" dxfId="775" priority="243" operator="containsText" text="1- Bajo">
      <formula>NOT(ISERROR(SEARCH("1- Bajo",F45)))</formula>
    </cfRule>
  </conditionalFormatting>
  <conditionalFormatting sqref="J45:J49">
    <cfRule type="containsText" dxfId="774" priority="233" operator="containsText" text="Bajo">
      <formula>NOT(ISERROR(SEARCH("Bajo",J45)))</formula>
    </cfRule>
    <cfRule type="containsText" dxfId="773" priority="234" operator="containsText" text="Moderado">
      <formula>NOT(ISERROR(SEARCH("Moderado",J45)))</formula>
    </cfRule>
    <cfRule type="containsText" dxfId="772" priority="235" operator="containsText" text="Alto">
      <formula>NOT(ISERROR(SEARCH("Alto",J45)))</formula>
    </cfRule>
    <cfRule type="containsText" dxfId="771" priority="236" operator="containsText" text="Extremo">
      <formula>NOT(ISERROR(SEARCH("Extremo",J45)))</formula>
    </cfRule>
    <cfRule type="colorScale" priority="237">
      <colorScale>
        <cfvo type="min"/>
        <cfvo type="max"/>
        <color rgb="FFFF7128"/>
        <color rgb="FFFFEF9C"/>
      </colorScale>
    </cfRule>
  </conditionalFormatting>
  <conditionalFormatting sqref="M45:M49">
    <cfRule type="containsText" dxfId="770" priority="208" operator="containsText" text="Moderado">
      <formula>NOT(ISERROR(SEARCH("Moderado",M45)))</formula>
    </cfRule>
    <cfRule type="containsText" dxfId="769" priority="228" operator="containsText" text="Bajo">
      <formula>NOT(ISERROR(SEARCH("Bajo",M45)))</formula>
    </cfRule>
    <cfRule type="containsText" dxfId="768" priority="229" operator="containsText" text="Moderado">
      <formula>NOT(ISERROR(SEARCH("Moderado",M45)))</formula>
    </cfRule>
    <cfRule type="containsText" dxfId="767" priority="230" operator="containsText" text="Alto">
      <formula>NOT(ISERROR(SEARCH("Alto",M45)))</formula>
    </cfRule>
    <cfRule type="containsText" dxfId="766" priority="231" operator="containsText" text="Extremo">
      <formula>NOT(ISERROR(SEARCH("Extremo",M45)))</formula>
    </cfRule>
    <cfRule type="colorScale" priority="232">
      <colorScale>
        <cfvo type="min"/>
        <cfvo type="max"/>
        <color rgb="FFFF7128"/>
        <color rgb="FFFFEF9C"/>
      </colorScale>
    </cfRule>
  </conditionalFormatting>
  <conditionalFormatting sqref="N45">
    <cfRule type="containsText" dxfId="765" priority="222" operator="containsText" text="3- Moderado">
      <formula>NOT(ISERROR(SEARCH("3- Moderado",N45)))</formula>
    </cfRule>
    <cfRule type="containsText" dxfId="764" priority="223" operator="containsText" text="6- Moderado">
      <formula>NOT(ISERROR(SEARCH("6- Moderado",N45)))</formula>
    </cfRule>
    <cfRule type="containsText" dxfId="763" priority="224" operator="containsText" text="4- Moderado">
      <formula>NOT(ISERROR(SEARCH("4- Moderado",N45)))</formula>
    </cfRule>
    <cfRule type="containsText" dxfId="762" priority="225" operator="containsText" text="3- Bajo">
      <formula>NOT(ISERROR(SEARCH("3- Bajo",N45)))</formula>
    </cfRule>
    <cfRule type="containsText" dxfId="761" priority="226" operator="containsText" text="4- Bajo">
      <formula>NOT(ISERROR(SEARCH("4- Bajo",N45)))</formula>
    </cfRule>
    <cfRule type="containsText" dxfId="760" priority="227" operator="containsText" text="1- Bajo">
      <formula>NOT(ISERROR(SEARCH("1- Bajo",N45)))</formula>
    </cfRule>
  </conditionalFormatting>
  <conditionalFormatting sqref="H45:H49">
    <cfRule type="containsText" dxfId="759" priority="209" operator="containsText" text="Muy Alta">
      <formula>NOT(ISERROR(SEARCH("Muy Alta",H45)))</formula>
    </cfRule>
    <cfRule type="containsText" dxfId="758" priority="210" operator="containsText" text="Alta">
      <formula>NOT(ISERROR(SEARCH("Alta",H45)))</formula>
    </cfRule>
    <cfRule type="containsText" dxfId="757" priority="211" operator="containsText" text="Muy Alta">
      <formula>NOT(ISERROR(SEARCH("Muy Alta",H45)))</formula>
    </cfRule>
    <cfRule type="containsText" dxfId="756" priority="216" operator="containsText" text="Muy Baja">
      <formula>NOT(ISERROR(SEARCH("Muy Baja",H45)))</formula>
    </cfRule>
    <cfRule type="containsText" dxfId="755" priority="217" operator="containsText" text="Baja">
      <formula>NOT(ISERROR(SEARCH("Baja",H45)))</formula>
    </cfRule>
    <cfRule type="containsText" dxfId="754" priority="218" operator="containsText" text="Media">
      <formula>NOT(ISERROR(SEARCH("Media",H45)))</formula>
    </cfRule>
    <cfRule type="containsText" dxfId="753" priority="219" operator="containsText" text="Alta">
      <formula>NOT(ISERROR(SEARCH("Alta",H45)))</formula>
    </cfRule>
    <cfRule type="containsText" dxfId="752" priority="221" operator="containsText" text="Muy Alta">
      <formula>NOT(ISERROR(SEARCH("Muy Alta",H45)))</formula>
    </cfRule>
  </conditionalFormatting>
  <conditionalFormatting sqref="I45:I49">
    <cfRule type="containsText" dxfId="751" priority="212" operator="containsText" text="Catastrófico">
      <formula>NOT(ISERROR(SEARCH("Catastrófico",I45)))</formula>
    </cfRule>
    <cfRule type="containsText" dxfId="750" priority="213" operator="containsText" text="Mayor">
      <formula>NOT(ISERROR(SEARCH("Mayor",I45)))</formula>
    </cfRule>
    <cfRule type="containsText" dxfId="749" priority="214" operator="containsText" text="Menor">
      <formula>NOT(ISERROR(SEARCH("Menor",I45)))</formula>
    </cfRule>
    <cfRule type="containsText" dxfId="748" priority="215" operator="containsText" text="Leve">
      <formula>NOT(ISERROR(SEARCH("Leve",I45)))</formula>
    </cfRule>
    <cfRule type="containsText" dxfId="747" priority="220" operator="containsText" text="Moderado">
      <formula>NOT(ISERROR(SEARCH("Moderado",I45)))</formula>
    </cfRule>
  </conditionalFormatting>
  <conditionalFormatting sqref="K45:K49">
    <cfRule type="containsText" dxfId="746" priority="207" operator="containsText" text="Media">
      <formula>NOT(ISERROR(SEARCH("Media",K45)))</formula>
    </cfRule>
  </conditionalFormatting>
  <conditionalFormatting sqref="L45:L49">
    <cfRule type="containsText" dxfId="745" priority="206" operator="containsText" text="Moderado">
      <formula>NOT(ISERROR(SEARCH("Moderado",L45)))</formula>
    </cfRule>
  </conditionalFormatting>
  <conditionalFormatting sqref="J45:J49">
    <cfRule type="containsText" dxfId="744" priority="205" operator="containsText" text="Moderado">
      <formula>NOT(ISERROR(SEARCH("Moderado",J45)))</formula>
    </cfRule>
  </conditionalFormatting>
  <conditionalFormatting sqref="J45:J49">
    <cfRule type="containsText" dxfId="743" priority="203" operator="containsText" text="Bajo">
      <formula>NOT(ISERROR(SEARCH("Bajo",J45)))</formula>
    </cfRule>
    <cfRule type="containsText" dxfId="742" priority="204" operator="containsText" text="Extremo">
      <formula>NOT(ISERROR(SEARCH("Extremo",J45)))</formula>
    </cfRule>
  </conditionalFormatting>
  <conditionalFormatting sqref="K45:K49">
    <cfRule type="containsText" dxfId="741" priority="201" operator="containsText" text="Baja">
      <formula>NOT(ISERROR(SEARCH("Baja",K45)))</formula>
    </cfRule>
    <cfRule type="containsText" dxfId="740" priority="202" operator="containsText" text="Muy Baja">
      <formula>NOT(ISERROR(SEARCH("Muy Baja",K45)))</formula>
    </cfRule>
  </conditionalFormatting>
  <conditionalFormatting sqref="K45:K49">
    <cfRule type="containsText" dxfId="739" priority="199" operator="containsText" text="Muy Alta">
      <formula>NOT(ISERROR(SEARCH("Muy Alta",K45)))</formula>
    </cfRule>
    <cfRule type="containsText" dxfId="738" priority="200" operator="containsText" text="Alta">
      <formula>NOT(ISERROR(SEARCH("Alta",K45)))</formula>
    </cfRule>
  </conditionalFormatting>
  <conditionalFormatting sqref="L45:L49">
    <cfRule type="containsText" dxfId="737" priority="195" operator="containsText" text="Catastrófico">
      <formula>NOT(ISERROR(SEARCH("Catastrófico",L45)))</formula>
    </cfRule>
    <cfRule type="containsText" dxfId="736" priority="196" operator="containsText" text="Mayor">
      <formula>NOT(ISERROR(SEARCH("Mayor",L45)))</formula>
    </cfRule>
    <cfRule type="containsText" dxfId="735" priority="197" operator="containsText" text="Menor">
      <formula>NOT(ISERROR(SEARCH("Menor",L45)))</formula>
    </cfRule>
    <cfRule type="containsText" dxfId="734" priority="198" operator="containsText" text="Leve">
      <formula>NOT(ISERROR(SEARCH("Leve",L45)))</formula>
    </cfRule>
  </conditionalFormatting>
  <conditionalFormatting sqref="K50:L50">
    <cfRule type="containsText" dxfId="733" priority="189" operator="containsText" text="3- Moderado">
      <formula>NOT(ISERROR(SEARCH("3- Moderado",K50)))</formula>
    </cfRule>
    <cfRule type="containsText" dxfId="732" priority="190" operator="containsText" text="6- Moderado">
      <formula>NOT(ISERROR(SEARCH("6- Moderado",K50)))</formula>
    </cfRule>
    <cfRule type="containsText" dxfId="731" priority="191" operator="containsText" text="4- Moderado">
      <formula>NOT(ISERROR(SEARCH("4- Moderado",K50)))</formula>
    </cfRule>
    <cfRule type="containsText" dxfId="730" priority="192" operator="containsText" text="3- Bajo">
      <formula>NOT(ISERROR(SEARCH("3- Bajo",K50)))</formula>
    </cfRule>
    <cfRule type="containsText" dxfId="729" priority="193" operator="containsText" text="4- Bajo">
      <formula>NOT(ISERROR(SEARCH("4- Bajo",K50)))</formula>
    </cfRule>
    <cfRule type="containsText" dxfId="728" priority="194" operator="containsText" text="1- Bajo">
      <formula>NOT(ISERROR(SEARCH("1- Bajo",K50)))</formula>
    </cfRule>
  </conditionalFormatting>
  <conditionalFormatting sqref="H50:I50">
    <cfRule type="containsText" dxfId="727" priority="183" operator="containsText" text="3- Moderado">
      <formula>NOT(ISERROR(SEARCH("3- Moderado",H50)))</formula>
    </cfRule>
    <cfRule type="containsText" dxfId="726" priority="184" operator="containsText" text="6- Moderado">
      <formula>NOT(ISERROR(SEARCH("6- Moderado",H50)))</formula>
    </cfRule>
    <cfRule type="containsText" dxfId="725" priority="185" operator="containsText" text="4- Moderado">
      <formula>NOT(ISERROR(SEARCH("4- Moderado",H50)))</formula>
    </cfRule>
    <cfRule type="containsText" dxfId="724" priority="186" operator="containsText" text="3- Bajo">
      <formula>NOT(ISERROR(SEARCH("3- Bajo",H50)))</formula>
    </cfRule>
    <cfRule type="containsText" dxfId="723" priority="187" operator="containsText" text="4- Bajo">
      <formula>NOT(ISERROR(SEARCH("4- Bajo",H50)))</formula>
    </cfRule>
    <cfRule type="containsText" dxfId="722" priority="188" operator="containsText" text="1- Bajo">
      <formula>NOT(ISERROR(SEARCH("1- Bajo",H50)))</formula>
    </cfRule>
  </conditionalFormatting>
  <conditionalFormatting sqref="A50 C50:E50">
    <cfRule type="containsText" dxfId="721" priority="177" operator="containsText" text="3- Moderado">
      <formula>NOT(ISERROR(SEARCH("3- Moderado",A50)))</formula>
    </cfRule>
    <cfRule type="containsText" dxfId="720" priority="178" operator="containsText" text="6- Moderado">
      <formula>NOT(ISERROR(SEARCH("6- Moderado",A50)))</formula>
    </cfRule>
    <cfRule type="containsText" dxfId="719" priority="179" operator="containsText" text="4- Moderado">
      <formula>NOT(ISERROR(SEARCH("4- Moderado",A50)))</formula>
    </cfRule>
    <cfRule type="containsText" dxfId="718" priority="180" operator="containsText" text="3- Bajo">
      <formula>NOT(ISERROR(SEARCH("3- Bajo",A50)))</formula>
    </cfRule>
    <cfRule type="containsText" dxfId="717" priority="181" operator="containsText" text="4- Bajo">
      <formula>NOT(ISERROR(SEARCH("4- Bajo",A50)))</formula>
    </cfRule>
    <cfRule type="containsText" dxfId="716" priority="182" operator="containsText" text="1- Bajo">
      <formula>NOT(ISERROR(SEARCH("1- Bajo",A50)))</formula>
    </cfRule>
  </conditionalFormatting>
  <conditionalFormatting sqref="F50:G50">
    <cfRule type="containsText" dxfId="715" priority="171" operator="containsText" text="3- Moderado">
      <formula>NOT(ISERROR(SEARCH("3- Moderado",F50)))</formula>
    </cfRule>
    <cfRule type="containsText" dxfId="714" priority="172" operator="containsText" text="6- Moderado">
      <formula>NOT(ISERROR(SEARCH("6- Moderado",F50)))</formula>
    </cfRule>
    <cfRule type="containsText" dxfId="713" priority="173" operator="containsText" text="4- Moderado">
      <formula>NOT(ISERROR(SEARCH("4- Moderado",F50)))</formula>
    </cfRule>
    <cfRule type="containsText" dxfId="712" priority="174" operator="containsText" text="3- Bajo">
      <formula>NOT(ISERROR(SEARCH("3- Bajo",F50)))</formula>
    </cfRule>
    <cfRule type="containsText" dxfId="711" priority="175" operator="containsText" text="4- Bajo">
      <formula>NOT(ISERROR(SEARCH("4- Bajo",F50)))</formula>
    </cfRule>
    <cfRule type="containsText" dxfId="710" priority="176" operator="containsText" text="1- Bajo">
      <formula>NOT(ISERROR(SEARCH("1- Bajo",F50)))</formula>
    </cfRule>
  </conditionalFormatting>
  <conditionalFormatting sqref="J50:J54">
    <cfRule type="containsText" dxfId="709" priority="166" operator="containsText" text="Bajo">
      <formula>NOT(ISERROR(SEARCH("Bajo",J50)))</formula>
    </cfRule>
    <cfRule type="containsText" dxfId="708" priority="167" operator="containsText" text="Moderado">
      <formula>NOT(ISERROR(SEARCH("Moderado",J50)))</formula>
    </cfRule>
    <cfRule type="containsText" dxfId="707" priority="168" operator="containsText" text="Alto">
      <formula>NOT(ISERROR(SEARCH("Alto",J50)))</formula>
    </cfRule>
    <cfRule type="containsText" dxfId="706" priority="169" operator="containsText" text="Extremo">
      <formula>NOT(ISERROR(SEARCH("Extremo",J50)))</formula>
    </cfRule>
    <cfRule type="colorScale" priority="170">
      <colorScale>
        <cfvo type="min"/>
        <cfvo type="max"/>
        <color rgb="FFFF7128"/>
        <color rgb="FFFFEF9C"/>
      </colorScale>
    </cfRule>
  </conditionalFormatting>
  <conditionalFormatting sqref="M50:M54">
    <cfRule type="containsText" dxfId="705" priority="141" operator="containsText" text="Moderado">
      <formula>NOT(ISERROR(SEARCH("Moderado",M50)))</formula>
    </cfRule>
    <cfRule type="containsText" dxfId="704" priority="161" operator="containsText" text="Bajo">
      <formula>NOT(ISERROR(SEARCH("Bajo",M50)))</formula>
    </cfRule>
    <cfRule type="containsText" dxfId="703" priority="162" operator="containsText" text="Moderado">
      <formula>NOT(ISERROR(SEARCH("Moderado",M50)))</formula>
    </cfRule>
    <cfRule type="containsText" dxfId="702" priority="163" operator="containsText" text="Alto">
      <formula>NOT(ISERROR(SEARCH("Alto",M50)))</formula>
    </cfRule>
    <cfRule type="containsText" dxfId="701" priority="164" operator="containsText" text="Extremo">
      <formula>NOT(ISERROR(SEARCH("Extremo",M50)))</formula>
    </cfRule>
    <cfRule type="colorScale" priority="165">
      <colorScale>
        <cfvo type="min"/>
        <cfvo type="max"/>
        <color rgb="FFFF7128"/>
        <color rgb="FFFFEF9C"/>
      </colorScale>
    </cfRule>
  </conditionalFormatting>
  <conditionalFormatting sqref="N50">
    <cfRule type="containsText" dxfId="700" priority="155" operator="containsText" text="3- Moderado">
      <formula>NOT(ISERROR(SEARCH("3- Moderado",N50)))</formula>
    </cfRule>
    <cfRule type="containsText" dxfId="699" priority="156" operator="containsText" text="6- Moderado">
      <formula>NOT(ISERROR(SEARCH("6- Moderado",N50)))</formula>
    </cfRule>
    <cfRule type="containsText" dxfId="698" priority="157" operator="containsText" text="4- Moderado">
      <formula>NOT(ISERROR(SEARCH("4- Moderado",N50)))</formula>
    </cfRule>
    <cfRule type="containsText" dxfId="697" priority="158" operator="containsText" text="3- Bajo">
      <formula>NOT(ISERROR(SEARCH("3- Bajo",N50)))</formula>
    </cfRule>
    <cfRule type="containsText" dxfId="696" priority="159" operator="containsText" text="4- Bajo">
      <formula>NOT(ISERROR(SEARCH("4- Bajo",N50)))</formula>
    </cfRule>
    <cfRule type="containsText" dxfId="695" priority="160" operator="containsText" text="1- Bajo">
      <formula>NOT(ISERROR(SEARCH("1- Bajo",N50)))</formula>
    </cfRule>
  </conditionalFormatting>
  <conditionalFormatting sqref="H50:H54">
    <cfRule type="containsText" dxfId="694" priority="142" operator="containsText" text="Muy Alta">
      <formula>NOT(ISERROR(SEARCH("Muy Alta",H50)))</formula>
    </cfRule>
    <cfRule type="containsText" dxfId="693" priority="143" operator="containsText" text="Alta">
      <formula>NOT(ISERROR(SEARCH("Alta",H50)))</formula>
    </cfRule>
    <cfRule type="containsText" dxfId="692" priority="144" operator="containsText" text="Muy Alta">
      <formula>NOT(ISERROR(SEARCH("Muy Alta",H50)))</formula>
    </cfRule>
    <cfRule type="containsText" dxfId="691" priority="149" operator="containsText" text="Muy Baja">
      <formula>NOT(ISERROR(SEARCH("Muy Baja",H50)))</formula>
    </cfRule>
    <cfRule type="containsText" dxfId="690" priority="150" operator="containsText" text="Baja">
      <formula>NOT(ISERROR(SEARCH("Baja",H50)))</formula>
    </cfRule>
    <cfRule type="containsText" dxfId="689" priority="151" operator="containsText" text="Media">
      <formula>NOT(ISERROR(SEARCH("Media",H50)))</formula>
    </cfRule>
    <cfRule type="containsText" dxfId="688" priority="152" operator="containsText" text="Alta">
      <formula>NOT(ISERROR(SEARCH("Alta",H50)))</formula>
    </cfRule>
    <cfRule type="containsText" dxfId="687" priority="154" operator="containsText" text="Muy Alta">
      <formula>NOT(ISERROR(SEARCH("Muy Alta",H50)))</formula>
    </cfRule>
  </conditionalFormatting>
  <conditionalFormatting sqref="I50:I54">
    <cfRule type="containsText" dxfId="686" priority="145" operator="containsText" text="Catastrófico">
      <formula>NOT(ISERROR(SEARCH("Catastrófico",I50)))</formula>
    </cfRule>
    <cfRule type="containsText" dxfId="685" priority="146" operator="containsText" text="Mayor">
      <formula>NOT(ISERROR(SEARCH("Mayor",I50)))</formula>
    </cfRule>
    <cfRule type="containsText" dxfId="684" priority="147" operator="containsText" text="Menor">
      <formula>NOT(ISERROR(SEARCH("Menor",I50)))</formula>
    </cfRule>
    <cfRule type="containsText" dxfId="683" priority="148" operator="containsText" text="Leve">
      <formula>NOT(ISERROR(SEARCH("Leve",I50)))</formula>
    </cfRule>
    <cfRule type="containsText" dxfId="682" priority="153" operator="containsText" text="Moderado">
      <formula>NOT(ISERROR(SEARCH("Moderado",I50)))</formula>
    </cfRule>
  </conditionalFormatting>
  <conditionalFormatting sqref="K50:K54">
    <cfRule type="containsText" dxfId="681" priority="140" operator="containsText" text="Media">
      <formula>NOT(ISERROR(SEARCH("Media",K50)))</formula>
    </cfRule>
  </conditionalFormatting>
  <conditionalFormatting sqref="L50:L54">
    <cfRule type="containsText" dxfId="680" priority="139" operator="containsText" text="Moderado">
      <formula>NOT(ISERROR(SEARCH("Moderado",L50)))</formula>
    </cfRule>
  </conditionalFormatting>
  <conditionalFormatting sqref="J50:J54">
    <cfRule type="containsText" dxfId="679" priority="138" operator="containsText" text="Moderado">
      <formula>NOT(ISERROR(SEARCH("Moderado",J50)))</formula>
    </cfRule>
  </conditionalFormatting>
  <conditionalFormatting sqref="J50:J54">
    <cfRule type="containsText" dxfId="678" priority="136" operator="containsText" text="Bajo">
      <formula>NOT(ISERROR(SEARCH("Bajo",J50)))</formula>
    </cfRule>
    <cfRule type="containsText" dxfId="677" priority="137" operator="containsText" text="Extremo">
      <formula>NOT(ISERROR(SEARCH("Extremo",J50)))</formula>
    </cfRule>
  </conditionalFormatting>
  <conditionalFormatting sqref="K50:K54">
    <cfRule type="containsText" dxfId="676" priority="134" operator="containsText" text="Baja">
      <formula>NOT(ISERROR(SEARCH("Baja",K50)))</formula>
    </cfRule>
    <cfRule type="containsText" dxfId="675" priority="135" operator="containsText" text="Muy Baja">
      <formula>NOT(ISERROR(SEARCH("Muy Baja",K50)))</formula>
    </cfRule>
  </conditionalFormatting>
  <conditionalFormatting sqref="K50:K54">
    <cfRule type="containsText" dxfId="674" priority="132" operator="containsText" text="Muy Alta">
      <formula>NOT(ISERROR(SEARCH("Muy Alta",K50)))</formula>
    </cfRule>
    <cfRule type="containsText" dxfId="673" priority="133" operator="containsText" text="Alta">
      <formula>NOT(ISERROR(SEARCH("Alta",K50)))</formula>
    </cfRule>
  </conditionalFormatting>
  <conditionalFormatting sqref="L50:L54">
    <cfRule type="containsText" dxfId="672" priority="128" operator="containsText" text="Catastrófico">
      <formula>NOT(ISERROR(SEARCH("Catastrófico",L50)))</formula>
    </cfRule>
    <cfRule type="containsText" dxfId="671" priority="129" operator="containsText" text="Mayor">
      <formula>NOT(ISERROR(SEARCH("Mayor",L50)))</formula>
    </cfRule>
    <cfRule type="containsText" dxfId="670" priority="130" operator="containsText" text="Menor">
      <formula>NOT(ISERROR(SEARCH("Menor",L50)))</formula>
    </cfRule>
    <cfRule type="containsText" dxfId="669" priority="131" operator="containsText" text="Leve">
      <formula>NOT(ISERROR(SEARCH("Leve",L50)))</formula>
    </cfRule>
  </conditionalFormatting>
  <conditionalFormatting sqref="K55:L55">
    <cfRule type="containsText" dxfId="668" priority="122" operator="containsText" text="3- Moderado">
      <formula>NOT(ISERROR(SEARCH("3- Moderado",K55)))</formula>
    </cfRule>
    <cfRule type="containsText" dxfId="667" priority="123" operator="containsText" text="6- Moderado">
      <formula>NOT(ISERROR(SEARCH("6- Moderado",K55)))</formula>
    </cfRule>
    <cfRule type="containsText" dxfId="666" priority="124" operator="containsText" text="4- Moderado">
      <formula>NOT(ISERROR(SEARCH("4- Moderado",K55)))</formula>
    </cfRule>
    <cfRule type="containsText" dxfId="665" priority="125" operator="containsText" text="3- Bajo">
      <formula>NOT(ISERROR(SEARCH("3- Bajo",K55)))</formula>
    </cfRule>
    <cfRule type="containsText" dxfId="664" priority="126" operator="containsText" text="4- Bajo">
      <formula>NOT(ISERROR(SEARCH("4- Bajo",K55)))</formula>
    </cfRule>
    <cfRule type="containsText" dxfId="663" priority="127" operator="containsText" text="1- Bajo">
      <formula>NOT(ISERROR(SEARCH("1- Bajo",K55)))</formula>
    </cfRule>
  </conditionalFormatting>
  <conditionalFormatting sqref="H55:I55">
    <cfRule type="containsText" dxfId="662" priority="116" operator="containsText" text="3- Moderado">
      <formula>NOT(ISERROR(SEARCH("3- Moderado",H55)))</formula>
    </cfRule>
    <cfRule type="containsText" dxfId="661" priority="117" operator="containsText" text="6- Moderado">
      <formula>NOT(ISERROR(SEARCH("6- Moderado",H55)))</formula>
    </cfRule>
    <cfRule type="containsText" dxfId="660" priority="118" operator="containsText" text="4- Moderado">
      <formula>NOT(ISERROR(SEARCH("4- Moderado",H55)))</formula>
    </cfRule>
    <cfRule type="containsText" dxfId="659" priority="119" operator="containsText" text="3- Bajo">
      <formula>NOT(ISERROR(SEARCH("3- Bajo",H55)))</formula>
    </cfRule>
    <cfRule type="containsText" dxfId="658" priority="120" operator="containsText" text="4- Bajo">
      <formula>NOT(ISERROR(SEARCH("4- Bajo",H55)))</formula>
    </cfRule>
    <cfRule type="containsText" dxfId="657" priority="121" operator="containsText" text="1- Bajo">
      <formula>NOT(ISERROR(SEARCH("1- Bajo",H55)))</formula>
    </cfRule>
  </conditionalFormatting>
  <conditionalFormatting sqref="A55 C55:E55">
    <cfRule type="containsText" dxfId="656" priority="110" operator="containsText" text="3- Moderado">
      <formula>NOT(ISERROR(SEARCH("3- Moderado",A55)))</formula>
    </cfRule>
    <cfRule type="containsText" dxfId="655" priority="111" operator="containsText" text="6- Moderado">
      <formula>NOT(ISERROR(SEARCH("6- Moderado",A55)))</formula>
    </cfRule>
    <cfRule type="containsText" dxfId="654" priority="112" operator="containsText" text="4- Moderado">
      <formula>NOT(ISERROR(SEARCH("4- Moderado",A55)))</formula>
    </cfRule>
    <cfRule type="containsText" dxfId="653" priority="113" operator="containsText" text="3- Bajo">
      <formula>NOT(ISERROR(SEARCH("3- Bajo",A55)))</formula>
    </cfRule>
    <cfRule type="containsText" dxfId="652" priority="114" operator="containsText" text="4- Bajo">
      <formula>NOT(ISERROR(SEARCH("4- Bajo",A55)))</formula>
    </cfRule>
    <cfRule type="containsText" dxfId="651" priority="115" operator="containsText" text="1- Bajo">
      <formula>NOT(ISERROR(SEARCH("1- Bajo",A55)))</formula>
    </cfRule>
  </conditionalFormatting>
  <conditionalFormatting sqref="F55:G55">
    <cfRule type="containsText" dxfId="650" priority="104" operator="containsText" text="3- Moderado">
      <formula>NOT(ISERROR(SEARCH("3- Moderado",F55)))</formula>
    </cfRule>
    <cfRule type="containsText" dxfId="649" priority="105" operator="containsText" text="6- Moderado">
      <formula>NOT(ISERROR(SEARCH("6- Moderado",F55)))</formula>
    </cfRule>
    <cfRule type="containsText" dxfId="648" priority="106" operator="containsText" text="4- Moderado">
      <formula>NOT(ISERROR(SEARCH("4- Moderado",F55)))</formula>
    </cfRule>
    <cfRule type="containsText" dxfId="647" priority="107" operator="containsText" text="3- Bajo">
      <formula>NOT(ISERROR(SEARCH("3- Bajo",F55)))</formula>
    </cfRule>
    <cfRule type="containsText" dxfId="646" priority="108" operator="containsText" text="4- Bajo">
      <formula>NOT(ISERROR(SEARCH("4- Bajo",F55)))</formula>
    </cfRule>
    <cfRule type="containsText" dxfId="645" priority="109" operator="containsText" text="1- Bajo">
      <formula>NOT(ISERROR(SEARCH("1- Bajo",F55)))</formula>
    </cfRule>
  </conditionalFormatting>
  <conditionalFormatting sqref="J55:J59">
    <cfRule type="containsText" dxfId="644" priority="99" operator="containsText" text="Bajo">
      <formula>NOT(ISERROR(SEARCH("Bajo",J55)))</formula>
    </cfRule>
    <cfRule type="containsText" dxfId="643" priority="100" operator="containsText" text="Moderado">
      <formula>NOT(ISERROR(SEARCH("Moderado",J55)))</formula>
    </cfRule>
    <cfRule type="containsText" dxfId="642" priority="101" operator="containsText" text="Alto">
      <formula>NOT(ISERROR(SEARCH("Alto",J55)))</formula>
    </cfRule>
    <cfRule type="containsText" dxfId="641" priority="102" operator="containsText" text="Extremo">
      <formula>NOT(ISERROR(SEARCH("Extremo",J55)))</formula>
    </cfRule>
    <cfRule type="colorScale" priority="103">
      <colorScale>
        <cfvo type="min"/>
        <cfvo type="max"/>
        <color rgb="FFFF7128"/>
        <color rgb="FFFFEF9C"/>
      </colorScale>
    </cfRule>
  </conditionalFormatting>
  <conditionalFormatting sqref="M55:M59">
    <cfRule type="containsText" dxfId="640" priority="74" operator="containsText" text="Moderado">
      <formula>NOT(ISERROR(SEARCH("Moderado",M55)))</formula>
    </cfRule>
    <cfRule type="containsText" dxfId="639" priority="94" operator="containsText" text="Bajo">
      <formula>NOT(ISERROR(SEARCH("Bajo",M55)))</formula>
    </cfRule>
    <cfRule type="containsText" dxfId="638" priority="95" operator="containsText" text="Moderado">
      <formula>NOT(ISERROR(SEARCH("Moderado",M55)))</formula>
    </cfRule>
    <cfRule type="containsText" dxfId="637" priority="96" operator="containsText" text="Alto">
      <formula>NOT(ISERROR(SEARCH("Alto",M55)))</formula>
    </cfRule>
    <cfRule type="containsText" dxfId="636" priority="97" operator="containsText" text="Extremo">
      <formula>NOT(ISERROR(SEARCH("Extremo",M55)))</formula>
    </cfRule>
    <cfRule type="colorScale" priority="98">
      <colorScale>
        <cfvo type="min"/>
        <cfvo type="max"/>
        <color rgb="FFFF7128"/>
        <color rgb="FFFFEF9C"/>
      </colorScale>
    </cfRule>
  </conditionalFormatting>
  <conditionalFormatting sqref="N55">
    <cfRule type="containsText" dxfId="635" priority="88" operator="containsText" text="3- Moderado">
      <formula>NOT(ISERROR(SEARCH("3- Moderado",N55)))</formula>
    </cfRule>
    <cfRule type="containsText" dxfId="634" priority="89" operator="containsText" text="6- Moderado">
      <formula>NOT(ISERROR(SEARCH("6- Moderado",N55)))</formula>
    </cfRule>
    <cfRule type="containsText" dxfId="633" priority="90" operator="containsText" text="4- Moderado">
      <formula>NOT(ISERROR(SEARCH("4- Moderado",N55)))</formula>
    </cfRule>
    <cfRule type="containsText" dxfId="632" priority="91" operator="containsText" text="3- Bajo">
      <formula>NOT(ISERROR(SEARCH("3- Bajo",N55)))</formula>
    </cfRule>
    <cfRule type="containsText" dxfId="631" priority="92" operator="containsText" text="4- Bajo">
      <formula>NOT(ISERROR(SEARCH("4- Bajo",N55)))</formula>
    </cfRule>
    <cfRule type="containsText" dxfId="630" priority="93" operator="containsText" text="1- Bajo">
      <formula>NOT(ISERROR(SEARCH("1- Bajo",N55)))</formula>
    </cfRule>
  </conditionalFormatting>
  <conditionalFormatting sqref="H55:H59">
    <cfRule type="containsText" dxfId="629" priority="75" operator="containsText" text="Muy Alta">
      <formula>NOT(ISERROR(SEARCH("Muy Alta",H55)))</formula>
    </cfRule>
    <cfRule type="containsText" dxfId="628" priority="76" operator="containsText" text="Alta">
      <formula>NOT(ISERROR(SEARCH("Alta",H55)))</formula>
    </cfRule>
    <cfRule type="containsText" dxfId="627" priority="77" operator="containsText" text="Muy Alta">
      <formula>NOT(ISERROR(SEARCH("Muy Alta",H55)))</formula>
    </cfRule>
    <cfRule type="containsText" dxfId="626" priority="82" operator="containsText" text="Muy Baja">
      <formula>NOT(ISERROR(SEARCH("Muy Baja",H55)))</formula>
    </cfRule>
    <cfRule type="containsText" dxfId="625" priority="83" operator="containsText" text="Baja">
      <formula>NOT(ISERROR(SEARCH("Baja",H55)))</formula>
    </cfRule>
    <cfRule type="containsText" dxfId="624" priority="84" operator="containsText" text="Media">
      <formula>NOT(ISERROR(SEARCH("Media",H55)))</formula>
    </cfRule>
    <cfRule type="containsText" dxfId="623" priority="85" operator="containsText" text="Alta">
      <formula>NOT(ISERROR(SEARCH("Alta",H55)))</formula>
    </cfRule>
    <cfRule type="containsText" dxfId="622" priority="87" operator="containsText" text="Muy Alta">
      <formula>NOT(ISERROR(SEARCH("Muy Alta",H55)))</formula>
    </cfRule>
  </conditionalFormatting>
  <conditionalFormatting sqref="I55:I59">
    <cfRule type="containsText" dxfId="621" priority="78" operator="containsText" text="Catastrófico">
      <formula>NOT(ISERROR(SEARCH("Catastrófico",I55)))</formula>
    </cfRule>
    <cfRule type="containsText" dxfId="620" priority="79" operator="containsText" text="Mayor">
      <formula>NOT(ISERROR(SEARCH("Mayor",I55)))</formula>
    </cfRule>
    <cfRule type="containsText" dxfId="619" priority="80" operator="containsText" text="Menor">
      <formula>NOT(ISERROR(SEARCH("Menor",I55)))</formula>
    </cfRule>
    <cfRule type="containsText" dxfId="618" priority="81" operator="containsText" text="Leve">
      <formula>NOT(ISERROR(SEARCH("Leve",I55)))</formula>
    </cfRule>
    <cfRule type="containsText" dxfId="617" priority="86" operator="containsText" text="Moderado">
      <formula>NOT(ISERROR(SEARCH("Moderado",I55)))</formula>
    </cfRule>
  </conditionalFormatting>
  <conditionalFormatting sqref="K55:K59">
    <cfRule type="containsText" dxfId="616" priority="73" operator="containsText" text="Media">
      <formula>NOT(ISERROR(SEARCH("Media",K55)))</formula>
    </cfRule>
  </conditionalFormatting>
  <conditionalFormatting sqref="L55:L59">
    <cfRule type="containsText" dxfId="615" priority="72" operator="containsText" text="Moderado">
      <formula>NOT(ISERROR(SEARCH("Moderado",L55)))</formula>
    </cfRule>
  </conditionalFormatting>
  <conditionalFormatting sqref="J55:J59">
    <cfRule type="containsText" dxfId="614" priority="71" operator="containsText" text="Moderado">
      <formula>NOT(ISERROR(SEARCH("Moderado",J55)))</formula>
    </cfRule>
  </conditionalFormatting>
  <conditionalFormatting sqref="J55:J59">
    <cfRule type="containsText" dxfId="613" priority="69" operator="containsText" text="Bajo">
      <formula>NOT(ISERROR(SEARCH("Bajo",J55)))</formula>
    </cfRule>
    <cfRule type="containsText" dxfId="612" priority="70" operator="containsText" text="Extremo">
      <formula>NOT(ISERROR(SEARCH("Extremo",J55)))</formula>
    </cfRule>
  </conditionalFormatting>
  <conditionalFormatting sqref="K55:K59">
    <cfRule type="containsText" dxfId="611" priority="67" operator="containsText" text="Baja">
      <formula>NOT(ISERROR(SEARCH("Baja",K55)))</formula>
    </cfRule>
    <cfRule type="containsText" dxfId="610" priority="68" operator="containsText" text="Muy Baja">
      <formula>NOT(ISERROR(SEARCH("Muy Baja",K55)))</formula>
    </cfRule>
  </conditionalFormatting>
  <conditionalFormatting sqref="K55:K59">
    <cfRule type="containsText" dxfId="609" priority="65" operator="containsText" text="Muy Alta">
      <formula>NOT(ISERROR(SEARCH("Muy Alta",K55)))</formula>
    </cfRule>
    <cfRule type="containsText" dxfId="608" priority="66" operator="containsText" text="Alta">
      <formula>NOT(ISERROR(SEARCH("Alta",K55)))</formula>
    </cfRule>
  </conditionalFormatting>
  <conditionalFormatting sqref="L55:L59">
    <cfRule type="containsText" dxfId="607" priority="61" operator="containsText" text="Catastrófico">
      <formula>NOT(ISERROR(SEARCH("Catastrófico",L55)))</formula>
    </cfRule>
    <cfRule type="containsText" dxfId="606" priority="62" operator="containsText" text="Mayor">
      <formula>NOT(ISERROR(SEARCH("Mayor",L55)))</formula>
    </cfRule>
    <cfRule type="containsText" dxfId="605" priority="63" operator="containsText" text="Menor">
      <formula>NOT(ISERROR(SEARCH("Menor",L55)))</formula>
    </cfRule>
    <cfRule type="containsText" dxfId="604" priority="64" operator="containsText" text="Leve">
      <formula>NOT(ISERROR(SEARCH("Leve",L55)))</formula>
    </cfRule>
  </conditionalFormatting>
  <conditionalFormatting sqref="O35">
    <cfRule type="containsText" dxfId="603" priority="1" operator="containsText" text="3- Moderado">
      <formula>NOT(ISERROR(SEARCH("3- Moderado",O35)))</formula>
    </cfRule>
    <cfRule type="containsText" dxfId="602" priority="2" operator="containsText" text="6- Moderado">
      <formula>NOT(ISERROR(SEARCH("6- Moderado",O35)))</formula>
    </cfRule>
    <cfRule type="containsText" dxfId="601" priority="3" operator="containsText" text="4- Moderado">
      <formula>NOT(ISERROR(SEARCH("4- Moderado",O35)))</formula>
    </cfRule>
    <cfRule type="containsText" dxfId="600" priority="4" operator="containsText" text="3- Bajo">
      <formula>NOT(ISERROR(SEARCH("3- Bajo",O35)))</formula>
    </cfRule>
    <cfRule type="containsText" dxfId="599" priority="5" operator="containsText" text="4- Bajo">
      <formula>NOT(ISERROR(SEARCH("4- Bajo",O35)))</formula>
    </cfRule>
    <cfRule type="containsText" dxfId="598" priority="6" operator="containsText" text="1- Bajo">
      <formula>NOT(ISERROR(SEARCH("1- Bajo",O35)))</formula>
    </cfRule>
  </conditionalFormatting>
  <dataValidations count="7">
    <dataValidation allowBlank="1" showInputMessage="1" showErrorMessage="1" prompt="seleccionar si el responsable de ejecutar las acciones es el nivel central" sqref="Q8" xr:uid="{00000000-0002-0000-0E00-000000000000}"/>
    <dataValidation allowBlank="1" showInputMessage="1" showErrorMessage="1" prompt="Seleccionar si el responsable es el responsable de las acciones es el nivel central" sqref="P7:P8" xr:uid="{00000000-0002-0000-0E00-000001000000}"/>
    <dataValidation allowBlank="1" showInputMessage="1" showErrorMessage="1" prompt="Describir las actividades que se van a desarrollar para el proyecto" sqref="O7" xr:uid="{00000000-0002-0000-0E00-000002000000}"/>
    <dataValidation allowBlank="1" showInputMessage="1" showErrorMessage="1" prompt="El grado de afectación puede ser " sqref="I8" xr:uid="{00000000-0002-0000-0E00-000003000000}"/>
    <dataValidation allowBlank="1" showInputMessage="1" showErrorMessage="1" prompt="Que tan factible es que materialize el riesgo?" sqref="H8" xr:uid="{00000000-0002-0000-0E00-000004000000}"/>
    <dataValidation allowBlank="1" showInputMessage="1" showErrorMessage="1" prompt="Registrar qué factor  que ocasina el riesgo: un facot identtficado el contexto._x000a_O  personas, recursos, estilo de direccion , factores externos, , codiciones ambientales" sqref="F8:G8" xr:uid="{00000000-0002-0000-0E00-000005000000}"/>
    <dataValidation allowBlank="1" showInputMessage="1" showErrorMessage="1" prompt="Seleccionar el tipo de riesgo teniendo en cuenta que  factor organizaconal afecta. Ver explicacion en hoja " sqref="E8" xr:uid="{00000000-0002-0000-0E00-000006000000}"/>
  </dataValidation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8" tint="-0.249977111117893"/>
  </sheetPr>
  <dimension ref="A1:JR59"/>
  <sheetViews>
    <sheetView tabSelected="1" topLeftCell="P7" zoomScale="115" zoomScaleNormal="115" workbookViewId="0">
      <selection activeCell="T20" sqref="T20:T24"/>
    </sheetView>
  </sheetViews>
  <sheetFormatPr baseColWidth="10" defaultColWidth="11.42578125" defaultRowHeight="15"/>
  <cols>
    <col min="1" max="2" width="18.42578125" style="82" customWidth="1"/>
    <col min="3" max="3" width="15.5703125" customWidth="1"/>
    <col min="4" max="4" width="27.5703125" style="82" customWidth="1"/>
    <col min="5" max="5" width="18" style="181" customWidth="1"/>
    <col min="6" max="6" width="40.140625" customWidth="1"/>
    <col min="7" max="7" width="20.42578125" customWidth="1"/>
    <col min="8" max="8" width="10.42578125" style="182" hidden="1" customWidth="1"/>
    <col min="9" max="9" width="11.42578125" style="182" hidden="1" customWidth="1"/>
    <col min="10" max="10" width="10.140625" style="183" hidden="1" customWidth="1"/>
    <col min="11" max="11" width="11.42578125" style="182" hidden="1" customWidth="1"/>
    <col min="12" max="12" width="10.85546875" style="182" hidden="1" customWidth="1"/>
    <col min="13" max="13" width="18.28515625" style="182" hidden="1" customWidth="1"/>
    <col min="14" max="14" width="18.28515625" bestFit="1" customWidth="1"/>
    <col min="15" max="15" width="32.85546875" customWidth="1"/>
    <col min="16" max="16" width="12.42578125" customWidth="1"/>
    <col min="17" max="17" width="15.140625" customWidth="1"/>
    <col min="18" max="18" width="17.42578125" customWidth="1"/>
    <col min="19" max="19" width="17.140625" customWidth="1"/>
    <col min="20" max="20" width="110.28515625" customWidth="1"/>
    <col min="21" max="176" width="11.42578125" style="7"/>
  </cols>
  <sheetData>
    <row r="1" spans="1:278" s="154" customFormat="1" ht="17.25" hidden="1" customHeight="1" thickBot="1">
      <c r="A1" s="398"/>
      <c r="B1" s="399"/>
      <c r="C1" s="399"/>
      <c r="D1" s="526" t="s">
        <v>549</v>
      </c>
      <c r="E1" s="526"/>
      <c r="F1" s="526"/>
      <c r="G1" s="526"/>
      <c r="H1" s="526"/>
      <c r="I1" s="526"/>
      <c r="J1" s="526"/>
      <c r="K1" s="526"/>
      <c r="L1" s="526"/>
      <c r="M1" s="526"/>
      <c r="N1" s="526"/>
      <c r="O1" s="526"/>
      <c r="P1" s="526"/>
      <c r="Q1" s="527"/>
      <c r="R1" s="390" t="s">
        <v>204</v>
      </c>
      <c r="S1" s="390"/>
      <c r="T1" s="390"/>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c r="GI1" s="153"/>
      <c r="GJ1" s="153"/>
      <c r="GK1" s="153"/>
      <c r="GL1" s="153"/>
      <c r="GM1" s="153"/>
      <c r="GN1" s="153"/>
      <c r="GO1" s="153"/>
      <c r="GP1" s="153"/>
      <c r="GQ1" s="153"/>
      <c r="GR1" s="153"/>
      <c r="GS1" s="153"/>
      <c r="GT1" s="153"/>
      <c r="GU1" s="153"/>
      <c r="GV1" s="153"/>
      <c r="GW1" s="153"/>
      <c r="GX1" s="153"/>
      <c r="GY1" s="153"/>
      <c r="GZ1" s="153"/>
      <c r="HA1" s="153"/>
      <c r="HB1" s="153"/>
      <c r="HC1" s="153"/>
      <c r="HD1" s="153"/>
      <c r="HE1" s="153"/>
      <c r="HF1" s="153"/>
      <c r="HG1" s="153"/>
      <c r="HH1" s="153"/>
      <c r="HI1" s="153"/>
      <c r="HJ1" s="153"/>
      <c r="HK1" s="153"/>
      <c r="HL1" s="153"/>
      <c r="HM1" s="153"/>
      <c r="HN1" s="153"/>
      <c r="HO1" s="153"/>
      <c r="HP1" s="153"/>
      <c r="HQ1" s="153"/>
      <c r="HR1" s="153"/>
      <c r="HS1" s="153"/>
      <c r="HT1" s="153"/>
      <c r="HU1" s="153"/>
      <c r="HV1" s="153"/>
      <c r="HW1" s="153"/>
      <c r="HX1" s="153"/>
      <c r="HY1" s="153"/>
      <c r="HZ1" s="153"/>
      <c r="IA1" s="153"/>
      <c r="IB1" s="153"/>
      <c r="IC1" s="153"/>
      <c r="ID1" s="153"/>
      <c r="IE1" s="153"/>
      <c r="IF1" s="153"/>
      <c r="IG1" s="153"/>
      <c r="IH1" s="153"/>
      <c r="II1" s="153"/>
      <c r="IJ1" s="153"/>
      <c r="IK1" s="153"/>
      <c r="IL1" s="153"/>
      <c r="IM1" s="153"/>
      <c r="IN1" s="153"/>
      <c r="IO1" s="153"/>
      <c r="IP1" s="153"/>
      <c r="IQ1" s="153"/>
      <c r="IR1" s="153"/>
      <c r="IS1" s="153"/>
      <c r="IT1" s="153"/>
      <c r="IU1" s="153"/>
      <c r="IV1" s="153"/>
      <c r="IW1" s="153"/>
      <c r="IX1" s="153"/>
      <c r="IY1" s="153"/>
      <c r="IZ1" s="153"/>
      <c r="JA1" s="153"/>
      <c r="JB1" s="153"/>
      <c r="JC1" s="153"/>
      <c r="JD1" s="153"/>
      <c r="JE1" s="153"/>
      <c r="JF1" s="153"/>
      <c r="JG1" s="153"/>
      <c r="JH1" s="153"/>
      <c r="JI1" s="153"/>
      <c r="JJ1" s="153"/>
      <c r="JK1" s="153"/>
      <c r="JL1" s="153"/>
      <c r="JM1" s="153"/>
      <c r="JN1" s="153"/>
      <c r="JO1" s="153"/>
      <c r="JP1" s="153"/>
      <c r="JQ1" s="153"/>
      <c r="JR1" s="153"/>
    </row>
    <row r="2" spans="1:278" s="154" customFormat="1" ht="17.25" hidden="1" customHeight="1" thickBot="1">
      <c r="A2" s="400"/>
      <c r="B2" s="401"/>
      <c r="C2" s="401"/>
      <c r="D2" s="528"/>
      <c r="E2" s="528"/>
      <c r="F2" s="528"/>
      <c r="G2" s="528"/>
      <c r="H2" s="528"/>
      <c r="I2" s="528"/>
      <c r="J2" s="528"/>
      <c r="K2" s="528"/>
      <c r="L2" s="528"/>
      <c r="M2" s="528"/>
      <c r="N2" s="528"/>
      <c r="O2" s="528"/>
      <c r="P2" s="528"/>
      <c r="Q2" s="529"/>
      <c r="R2" s="390"/>
      <c r="S2" s="390"/>
      <c r="T2" s="390"/>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row>
    <row r="3" spans="1:278" s="154" customFormat="1" ht="17.25" hidden="1" customHeight="1" thickBot="1">
      <c r="A3" s="2"/>
      <c r="B3" s="2"/>
      <c r="C3" s="3"/>
      <c r="D3" s="528"/>
      <c r="E3" s="528"/>
      <c r="F3" s="528"/>
      <c r="G3" s="528"/>
      <c r="H3" s="528"/>
      <c r="I3" s="528"/>
      <c r="J3" s="528"/>
      <c r="K3" s="528"/>
      <c r="L3" s="528"/>
      <c r="M3" s="528"/>
      <c r="N3" s="528"/>
      <c r="O3" s="528"/>
      <c r="P3" s="528"/>
      <c r="Q3" s="529"/>
      <c r="R3" s="390"/>
      <c r="S3" s="390"/>
      <c r="T3" s="390"/>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row>
    <row r="4" spans="1:278" s="154" customFormat="1" ht="18.75" hidden="1" customHeight="1" thickBot="1">
      <c r="A4" s="391" t="s">
        <v>205</v>
      </c>
      <c r="B4" s="392"/>
      <c r="C4" s="393"/>
      <c r="D4" s="394" t="str">
        <f>'Mapa Final'!D4</f>
        <v>Gestión de la formación judicial</v>
      </c>
      <c r="E4" s="395"/>
      <c r="F4" s="395"/>
      <c r="G4" s="395"/>
      <c r="H4" s="395"/>
      <c r="I4" s="395"/>
      <c r="J4" s="395"/>
      <c r="K4" s="395"/>
      <c r="L4" s="395"/>
      <c r="M4" s="395"/>
      <c r="N4" s="396"/>
      <c r="O4" s="397"/>
      <c r="P4" s="397"/>
      <c r="Q4" s="397"/>
      <c r="R4" s="1"/>
      <c r="S4" s="1"/>
      <c r="T4" s="1"/>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row>
    <row r="5" spans="1:278" s="154" customFormat="1" ht="18.75" hidden="1" customHeight="1" thickBot="1">
      <c r="A5" s="391" t="s">
        <v>207</v>
      </c>
      <c r="B5" s="392"/>
      <c r="C5" s="393"/>
      <c r="D5" s="402" t="str">
        <f>'Mapa Final'!D5</f>
        <v>Contribuir a través de la formación judicial al fortalecimiento de las competencias requeridas para el ejercicio de la función judicial tanto en los magistrados (as), jueces y empleados (as) judiciales como en los jueces y juezas de paz y en las autoridades indígenas que administran justicia, mediante el desarrollo y seguimiento del plan de formación de la Rama Judicial de acuerdo con los recursos asignados; dando cumplimiento en el marco del Sistema de Gestión de Calidad, Medio Ambiente, Seguridad y Salud en el Trabajo.</v>
      </c>
      <c r="E5" s="403"/>
      <c r="F5" s="403"/>
      <c r="G5" s="403"/>
      <c r="H5" s="403"/>
      <c r="I5" s="403"/>
      <c r="J5" s="403"/>
      <c r="K5" s="403"/>
      <c r="L5" s="403"/>
      <c r="M5" s="403"/>
      <c r="N5" s="404"/>
      <c r="O5" s="1"/>
      <c r="P5" s="1"/>
      <c r="Q5" s="1"/>
      <c r="R5" s="1"/>
      <c r="S5" s="1"/>
      <c r="T5" s="1"/>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c r="BF5" s="153"/>
      <c r="BG5" s="153"/>
      <c r="BH5" s="153"/>
      <c r="BI5" s="153"/>
      <c r="BJ5" s="153"/>
      <c r="BK5" s="153"/>
      <c r="BL5" s="153"/>
      <c r="BM5" s="153"/>
      <c r="BN5" s="153"/>
      <c r="BO5" s="153"/>
      <c r="BP5" s="153"/>
      <c r="BQ5" s="153"/>
      <c r="BR5" s="153"/>
      <c r="BS5" s="153"/>
      <c r="BT5" s="153"/>
      <c r="BU5" s="153"/>
      <c r="BV5" s="153"/>
      <c r="BW5" s="153"/>
      <c r="BX5" s="153"/>
      <c r="BY5" s="153"/>
      <c r="BZ5" s="153"/>
      <c r="CA5" s="153"/>
      <c r="CB5" s="153"/>
      <c r="CC5" s="153"/>
      <c r="CD5" s="153"/>
      <c r="CE5" s="153"/>
      <c r="CF5" s="153"/>
      <c r="CG5" s="153"/>
      <c r="CH5" s="153"/>
      <c r="CI5" s="153"/>
      <c r="CJ5" s="153"/>
      <c r="CK5" s="153"/>
      <c r="CL5" s="153"/>
      <c r="CM5" s="153"/>
      <c r="CN5" s="153"/>
      <c r="CO5" s="153"/>
      <c r="CP5" s="153"/>
      <c r="CQ5" s="153"/>
      <c r="CR5" s="153"/>
      <c r="CS5" s="153"/>
      <c r="CT5" s="153"/>
      <c r="CU5" s="153"/>
      <c r="CV5" s="153"/>
      <c r="CW5" s="153"/>
      <c r="CX5" s="153"/>
      <c r="CY5" s="153"/>
      <c r="CZ5" s="153"/>
      <c r="DA5" s="153"/>
      <c r="DB5" s="153"/>
      <c r="DC5" s="153"/>
      <c r="DD5" s="153"/>
      <c r="DE5" s="153"/>
      <c r="DF5" s="153"/>
      <c r="DG5" s="153"/>
      <c r="DH5" s="153"/>
      <c r="DI5" s="153"/>
      <c r="DJ5" s="153"/>
      <c r="DK5" s="153"/>
      <c r="DL5" s="153"/>
      <c r="DM5" s="153"/>
      <c r="DN5" s="153"/>
      <c r="DO5" s="153"/>
      <c r="DP5" s="153"/>
      <c r="DQ5" s="153"/>
      <c r="DR5" s="153"/>
      <c r="DS5" s="153"/>
      <c r="DT5" s="153"/>
      <c r="DU5" s="153"/>
      <c r="DV5" s="153"/>
      <c r="DW5" s="153"/>
      <c r="DX5" s="153"/>
      <c r="DY5" s="153"/>
      <c r="DZ5" s="153"/>
      <c r="EA5" s="153"/>
      <c r="EB5" s="153"/>
      <c r="EC5" s="153"/>
      <c r="ED5" s="153"/>
      <c r="EE5" s="153"/>
      <c r="EF5" s="153"/>
      <c r="EG5" s="153"/>
      <c r="EH5" s="153"/>
      <c r="EI5" s="153"/>
      <c r="EJ5" s="153"/>
      <c r="EK5" s="153"/>
      <c r="EL5" s="153"/>
      <c r="EM5" s="153"/>
      <c r="EN5" s="153"/>
      <c r="EO5" s="153"/>
      <c r="EP5" s="153"/>
      <c r="EQ5" s="153"/>
      <c r="ER5" s="153"/>
      <c r="ES5" s="153"/>
      <c r="ET5" s="153"/>
      <c r="EU5" s="153"/>
      <c r="EV5" s="153"/>
      <c r="EW5" s="153"/>
      <c r="EX5" s="153"/>
      <c r="EY5" s="153"/>
      <c r="EZ5" s="153"/>
      <c r="FA5" s="153"/>
      <c r="FB5" s="153"/>
      <c r="FC5" s="153"/>
      <c r="FD5" s="153"/>
      <c r="FE5" s="153"/>
      <c r="FF5" s="153"/>
      <c r="FG5" s="153"/>
      <c r="FH5" s="153"/>
      <c r="FI5" s="153"/>
      <c r="FJ5" s="153"/>
      <c r="FK5" s="153"/>
      <c r="FL5" s="153"/>
      <c r="FM5" s="153"/>
      <c r="FN5" s="153"/>
      <c r="FO5" s="153"/>
      <c r="FP5" s="153"/>
      <c r="FQ5" s="153"/>
      <c r="FR5" s="153"/>
      <c r="FS5" s="153"/>
      <c r="FT5" s="153"/>
      <c r="FU5" s="153"/>
      <c r="FV5" s="153"/>
      <c r="FW5" s="153"/>
      <c r="FX5" s="153"/>
      <c r="FY5" s="153"/>
      <c r="FZ5" s="153"/>
      <c r="GA5" s="153"/>
      <c r="GB5" s="153"/>
      <c r="GC5" s="153"/>
      <c r="GD5" s="153"/>
      <c r="GE5" s="153"/>
      <c r="GF5" s="153"/>
      <c r="GG5" s="153"/>
      <c r="GH5" s="153"/>
      <c r="GI5" s="153"/>
      <c r="GJ5" s="153"/>
      <c r="GK5" s="153"/>
      <c r="GL5" s="153"/>
      <c r="GM5" s="153"/>
      <c r="GN5" s="153"/>
      <c r="GO5" s="153"/>
      <c r="GP5" s="153"/>
      <c r="GQ5" s="153"/>
      <c r="GR5" s="153"/>
      <c r="GS5" s="153"/>
      <c r="GT5" s="153"/>
      <c r="GU5" s="153"/>
      <c r="GV5" s="153"/>
      <c r="GW5" s="153"/>
      <c r="GX5" s="153"/>
      <c r="GY5" s="153"/>
      <c r="GZ5" s="153"/>
      <c r="HA5" s="153"/>
      <c r="HB5" s="153"/>
      <c r="HC5" s="153"/>
      <c r="HD5" s="153"/>
      <c r="HE5" s="153"/>
      <c r="HF5" s="153"/>
      <c r="HG5" s="153"/>
      <c r="HH5" s="153"/>
      <c r="HI5" s="153"/>
      <c r="HJ5" s="153"/>
      <c r="HK5" s="153"/>
      <c r="HL5" s="153"/>
      <c r="HM5" s="153"/>
      <c r="HN5" s="153"/>
      <c r="HO5" s="153"/>
      <c r="HP5" s="153"/>
      <c r="HQ5" s="153"/>
      <c r="HR5" s="153"/>
      <c r="HS5" s="153"/>
      <c r="HT5" s="153"/>
      <c r="HU5" s="153"/>
      <c r="HV5" s="153"/>
      <c r="HW5" s="153"/>
      <c r="HX5" s="153"/>
      <c r="HY5" s="153"/>
      <c r="HZ5" s="153"/>
      <c r="IA5" s="153"/>
      <c r="IB5" s="153"/>
      <c r="IC5" s="153"/>
      <c r="ID5" s="153"/>
      <c r="IE5" s="153"/>
      <c r="IF5" s="153"/>
      <c r="IG5" s="153"/>
      <c r="IH5" s="153"/>
      <c r="II5" s="153"/>
      <c r="IJ5" s="153"/>
      <c r="IK5" s="153"/>
      <c r="IL5" s="153"/>
      <c r="IM5" s="153"/>
      <c r="IN5" s="153"/>
      <c r="IO5" s="153"/>
      <c r="IP5" s="153"/>
      <c r="IQ5" s="153"/>
      <c r="IR5" s="153"/>
      <c r="IS5" s="153"/>
      <c r="IT5" s="153"/>
      <c r="IU5" s="153"/>
      <c r="IV5" s="153"/>
      <c r="IW5" s="153"/>
      <c r="IX5" s="153"/>
      <c r="IY5" s="153"/>
      <c r="IZ5" s="153"/>
      <c r="JA5" s="153"/>
      <c r="JB5" s="153"/>
      <c r="JC5" s="153"/>
      <c r="JD5" s="153"/>
      <c r="JE5" s="153"/>
      <c r="JF5" s="153"/>
      <c r="JG5" s="153"/>
      <c r="JH5" s="153"/>
      <c r="JI5" s="153"/>
      <c r="JJ5" s="153"/>
      <c r="JK5" s="153"/>
      <c r="JL5" s="153"/>
      <c r="JM5" s="153"/>
      <c r="JN5" s="153"/>
      <c r="JO5" s="153"/>
      <c r="JP5" s="153"/>
      <c r="JQ5" s="153"/>
      <c r="JR5" s="153"/>
    </row>
    <row r="6" spans="1:278" s="154" customFormat="1" ht="18.75" hidden="1" customHeight="1" thickBot="1">
      <c r="A6" s="391" t="s">
        <v>208</v>
      </c>
      <c r="B6" s="392"/>
      <c r="C6" s="393"/>
      <c r="D6" s="402" t="str">
        <f>'Mapa Final'!D6</f>
        <v xml:space="preserve">Nivel Central </v>
      </c>
      <c r="E6" s="403"/>
      <c r="F6" s="403"/>
      <c r="G6" s="403"/>
      <c r="H6" s="403"/>
      <c r="I6" s="403"/>
      <c r="J6" s="403"/>
      <c r="K6" s="403"/>
      <c r="L6" s="403"/>
      <c r="M6" s="403"/>
      <c r="N6" s="404"/>
      <c r="O6" s="1"/>
      <c r="P6" s="1"/>
      <c r="Q6" s="1"/>
      <c r="R6" s="1"/>
      <c r="S6" s="1"/>
      <c r="T6" s="1"/>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c r="BF6" s="153"/>
      <c r="BG6" s="153"/>
      <c r="BH6" s="153"/>
      <c r="BI6" s="153"/>
      <c r="BJ6" s="153"/>
      <c r="BK6" s="153"/>
      <c r="BL6" s="153"/>
      <c r="BM6" s="153"/>
      <c r="BN6" s="153"/>
      <c r="BO6" s="153"/>
      <c r="BP6" s="153"/>
      <c r="BQ6" s="153"/>
      <c r="BR6" s="153"/>
      <c r="BS6" s="153"/>
      <c r="BT6" s="153"/>
      <c r="BU6" s="153"/>
      <c r="BV6" s="153"/>
      <c r="BW6" s="153"/>
      <c r="BX6" s="153"/>
      <c r="BY6" s="153"/>
      <c r="BZ6" s="153"/>
      <c r="CA6" s="153"/>
      <c r="CB6" s="153"/>
      <c r="CC6" s="153"/>
      <c r="CD6" s="153"/>
      <c r="CE6" s="153"/>
      <c r="CF6" s="153"/>
      <c r="CG6" s="153"/>
      <c r="CH6" s="153"/>
      <c r="CI6" s="153"/>
      <c r="CJ6" s="153"/>
      <c r="CK6" s="153"/>
      <c r="CL6" s="153"/>
      <c r="CM6" s="153"/>
      <c r="CN6" s="153"/>
      <c r="CO6" s="153"/>
      <c r="CP6" s="153"/>
      <c r="CQ6" s="153"/>
      <c r="CR6" s="153"/>
      <c r="CS6" s="153"/>
      <c r="CT6" s="153"/>
      <c r="CU6" s="153"/>
      <c r="CV6" s="153"/>
      <c r="CW6" s="153"/>
      <c r="CX6" s="153"/>
      <c r="CY6" s="153"/>
      <c r="CZ6" s="153"/>
      <c r="DA6" s="153"/>
      <c r="DB6" s="153"/>
      <c r="DC6" s="153"/>
      <c r="DD6" s="153"/>
      <c r="DE6" s="153"/>
      <c r="DF6" s="153"/>
      <c r="DG6" s="153"/>
      <c r="DH6" s="153"/>
      <c r="DI6" s="153"/>
      <c r="DJ6" s="153"/>
      <c r="DK6" s="153"/>
      <c r="DL6" s="153"/>
      <c r="DM6" s="153"/>
      <c r="DN6" s="153"/>
      <c r="DO6" s="153"/>
      <c r="DP6" s="153"/>
      <c r="DQ6" s="153"/>
      <c r="DR6" s="153"/>
      <c r="DS6" s="153"/>
      <c r="DT6" s="153"/>
      <c r="DU6" s="153"/>
      <c r="DV6" s="153"/>
      <c r="DW6" s="153"/>
      <c r="DX6" s="153"/>
      <c r="DY6" s="153"/>
      <c r="DZ6" s="153"/>
      <c r="EA6" s="153"/>
      <c r="EB6" s="153"/>
      <c r="EC6" s="153"/>
      <c r="ED6" s="153"/>
      <c r="EE6" s="153"/>
      <c r="EF6" s="153"/>
      <c r="EG6" s="153"/>
      <c r="EH6" s="153"/>
      <c r="EI6" s="153"/>
      <c r="EJ6" s="153"/>
      <c r="EK6" s="153"/>
      <c r="EL6" s="153"/>
      <c r="EM6" s="153"/>
      <c r="EN6" s="153"/>
      <c r="EO6" s="153"/>
      <c r="EP6" s="153"/>
      <c r="EQ6" s="153"/>
      <c r="ER6" s="153"/>
      <c r="ES6" s="153"/>
      <c r="ET6" s="153"/>
      <c r="EU6" s="153"/>
      <c r="EV6" s="153"/>
      <c r="EW6" s="153"/>
      <c r="EX6" s="153"/>
      <c r="EY6" s="153"/>
      <c r="EZ6" s="153"/>
      <c r="FA6" s="153"/>
      <c r="FB6" s="153"/>
      <c r="FC6" s="153"/>
      <c r="FD6" s="153"/>
      <c r="FE6" s="153"/>
      <c r="FF6" s="153"/>
      <c r="FG6" s="153"/>
      <c r="FH6" s="153"/>
      <c r="FI6" s="153"/>
      <c r="FJ6" s="153"/>
      <c r="FK6" s="153"/>
      <c r="FL6" s="153"/>
      <c r="FM6" s="153"/>
      <c r="FN6" s="153"/>
      <c r="FO6" s="153"/>
      <c r="FP6" s="153"/>
      <c r="FQ6" s="153"/>
      <c r="FR6" s="153"/>
      <c r="FS6" s="153"/>
      <c r="FT6" s="153"/>
      <c r="FU6" s="153"/>
      <c r="FV6" s="153"/>
      <c r="FW6" s="153"/>
      <c r="FX6" s="153"/>
      <c r="FY6" s="153"/>
      <c r="FZ6" s="153"/>
      <c r="GA6" s="153"/>
      <c r="GB6" s="153"/>
      <c r="GC6" s="153"/>
      <c r="GD6" s="153"/>
      <c r="GE6" s="153"/>
      <c r="GF6" s="153"/>
      <c r="GG6" s="153"/>
      <c r="GH6" s="153"/>
      <c r="GI6" s="153"/>
      <c r="GJ6" s="153"/>
      <c r="GK6" s="153"/>
      <c r="GL6" s="153"/>
      <c r="GM6" s="153"/>
      <c r="GN6" s="153"/>
      <c r="GO6" s="153"/>
      <c r="GP6" s="153"/>
      <c r="GQ6" s="153"/>
      <c r="GR6" s="153"/>
      <c r="GS6" s="153"/>
      <c r="GT6" s="153"/>
      <c r="GU6" s="153"/>
      <c r="GV6" s="153"/>
      <c r="GW6" s="153"/>
      <c r="GX6" s="153"/>
      <c r="GY6" s="153"/>
      <c r="GZ6" s="153"/>
      <c r="HA6" s="153"/>
      <c r="HB6" s="153"/>
      <c r="HC6" s="153"/>
      <c r="HD6" s="153"/>
      <c r="HE6" s="153"/>
      <c r="HF6" s="153"/>
      <c r="HG6" s="153"/>
      <c r="HH6" s="153"/>
      <c r="HI6" s="153"/>
      <c r="HJ6" s="153"/>
      <c r="HK6" s="153"/>
      <c r="HL6" s="153"/>
      <c r="HM6" s="153"/>
      <c r="HN6" s="153"/>
      <c r="HO6" s="153"/>
      <c r="HP6" s="153"/>
      <c r="HQ6" s="153"/>
      <c r="HR6" s="153"/>
      <c r="HS6" s="153"/>
      <c r="HT6" s="153"/>
      <c r="HU6" s="153"/>
      <c r="HV6" s="153"/>
      <c r="HW6" s="153"/>
      <c r="HX6" s="153"/>
      <c r="HY6" s="153"/>
      <c r="HZ6" s="153"/>
      <c r="IA6" s="153"/>
      <c r="IB6" s="153"/>
      <c r="IC6" s="153"/>
      <c r="ID6" s="153"/>
      <c r="IE6" s="153"/>
      <c r="IF6" s="153"/>
      <c r="IG6" s="153"/>
      <c r="IH6" s="153"/>
      <c r="II6" s="153"/>
      <c r="IJ6" s="153"/>
      <c r="IK6" s="153"/>
      <c r="IL6" s="153"/>
      <c r="IM6" s="153"/>
      <c r="IN6" s="153"/>
      <c r="IO6" s="153"/>
      <c r="IP6" s="153"/>
      <c r="IQ6" s="153"/>
      <c r="IR6" s="153"/>
      <c r="IS6" s="153"/>
      <c r="IT6" s="153"/>
      <c r="IU6" s="153"/>
      <c r="IV6" s="153"/>
      <c r="IW6" s="153"/>
      <c r="IX6" s="153"/>
      <c r="IY6" s="153"/>
      <c r="IZ6" s="153"/>
      <c r="JA6" s="153"/>
      <c r="JB6" s="153"/>
      <c r="JC6" s="153"/>
      <c r="JD6" s="153"/>
      <c r="JE6" s="153"/>
      <c r="JF6" s="153"/>
      <c r="JG6" s="153"/>
      <c r="JH6" s="153"/>
      <c r="JI6" s="153"/>
      <c r="JJ6" s="153"/>
      <c r="JK6" s="153"/>
      <c r="JL6" s="153"/>
      <c r="JM6" s="153"/>
      <c r="JN6" s="153"/>
      <c r="JO6" s="153"/>
      <c r="JP6" s="153"/>
      <c r="JQ6" s="153"/>
      <c r="JR6" s="153"/>
    </row>
    <row r="7" spans="1:278" s="177" customFormat="1" ht="38.25" customHeight="1" thickTop="1" thickBot="1">
      <c r="A7" s="534" t="s">
        <v>530</v>
      </c>
      <c r="B7" s="535"/>
      <c r="C7" s="535"/>
      <c r="D7" s="535"/>
      <c r="E7" s="535"/>
      <c r="F7" s="536"/>
      <c r="G7" s="184"/>
      <c r="H7" s="537" t="s">
        <v>531</v>
      </c>
      <c r="I7" s="537"/>
      <c r="J7" s="537"/>
      <c r="K7" s="537" t="s">
        <v>532</v>
      </c>
      <c r="L7" s="537"/>
      <c r="M7" s="537"/>
      <c r="N7" s="538" t="s">
        <v>533</v>
      </c>
      <c r="O7" s="530" t="s">
        <v>534</v>
      </c>
      <c r="P7" s="532" t="s">
        <v>535</v>
      </c>
      <c r="Q7" s="533"/>
      <c r="R7" s="532" t="s">
        <v>536</v>
      </c>
      <c r="S7" s="533"/>
      <c r="T7" s="539" t="s">
        <v>550</v>
      </c>
      <c r="U7" s="190"/>
      <c r="V7" s="190"/>
      <c r="W7" s="190"/>
      <c r="X7" s="190"/>
      <c r="Y7" s="190"/>
      <c r="Z7" s="190"/>
      <c r="AA7" s="190"/>
      <c r="AB7" s="190"/>
      <c r="AC7" s="190"/>
      <c r="AD7" s="190"/>
      <c r="AE7" s="190"/>
      <c r="AF7" s="190"/>
      <c r="AG7" s="190"/>
      <c r="AH7" s="190"/>
      <c r="AI7" s="190"/>
      <c r="AJ7" s="190"/>
      <c r="AK7" s="190"/>
      <c r="AL7" s="190"/>
      <c r="AM7" s="190"/>
      <c r="AN7" s="190"/>
      <c r="AO7" s="190"/>
      <c r="AP7" s="190"/>
      <c r="AQ7" s="190"/>
      <c r="AR7" s="190"/>
      <c r="AS7" s="190"/>
      <c r="AT7" s="190"/>
      <c r="AU7" s="190"/>
      <c r="AV7" s="190"/>
      <c r="AW7" s="190"/>
      <c r="AX7" s="190"/>
      <c r="AY7" s="190"/>
      <c r="AZ7" s="190"/>
      <c r="BA7" s="190"/>
      <c r="BB7" s="190"/>
      <c r="BC7" s="190"/>
      <c r="BD7" s="190"/>
      <c r="BE7" s="190"/>
      <c r="BF7" s="190"/>
      <c r="BG7" s="190"/>
      <c r="BH7" s="190"/>
      <c r="BI7" s="190"/>
      <c r="BJ7" s="190"/>
      <c r="BK7" s="190"/>
      <c r="BL7" s="190"/>
      <c r="BM7" s="190"/>
      <c r="BN7" s="190"/>
      <c r="BO7" s="190"/>
      <c r="BP7" s="190"/>
      <c r="BQ7" s="190"/>
      <c r="BR7" s="190"/>
      <c r="BS7" s="190"/>
      <c r="BT7" s="190"/>
      <c r="BU7" s="190"/>
      <c r="BV7" s="190"/>
      <c r="BW7" s="190"/>
      <c r="BX7" s="190"/>
      <c r="BY7" s="190"/>
      <c r="BZ7" s="190"/>
      <c r="CA7" s="190"/>
      <c r="CB7" s="190"/>
      <c r="CC7" s="190"/>
      <c r="CD7" s="190"/>
      <c r="CE7" s="190"/>
      <c r="CF7" s="190"/>
      <c r="CG7" s="190"/>
      <c r="CH7" s="190"/>
      <c r="CI7" s="190"/>
      <c r="CJ7" s="190"/>
      <c r="CK7" s="190"/>
      <c r="CL7" s="190"/>
      <c r="CM7" s="190"/>
      <c r="CN7" s="190"/>
      <c r="CO7" s="190"/>
      <c r="CP7" s="190"/>
      <c r="CQ7" s="190"/>
      <c r="CR7" s="190"/>
      <c r="CS7" s="190"/>
      <c r="CT7" s="190"/>
      <c r="CU7" s="190"/>
      <c r="CV7" s="190"/>
      <c r="CW7" s="190"/>
      <c r="CX7" s="190"/>
      <c r="CY7" s="190"/>
      <c r="CZ7" s="190"/>
      <c r="DA7" s="190"/>
      <c r="DB7" s="190"/>
      <c r="DC7" s="190"/>
      <c r="DD7" s="190"/>
      <c r="DE7" s="190"/>
      <c r="DF7" s="190"/>
      <c r="DG7" s="190"/>
      <c r="DH7" s="190"/>
      <c r="DI7" s="190"/>
      <c r="DJ7" s="190"/>
      <c r="DK7" s="190"/>
      <c r="DL7" s="190"/>
      <c r="DM7" s="190"/>
      <c r="DN7" s="190"/>
      <c r="DO7" s="190"/>
      <c r="DP7" s="190"/>
      <c r="DQ7" s="190"/>
      <c r="DR7" s="190"/>
      <c r="DS7" s="190"/>
      <c r="DT7" s="190"/>
      <c r="DU7" s="190"/>
      <c r="DV7" s="190"/>
      <c r="DW7" s="190"/>
      <c r="DX7" s="190"/>
      <c r="DY7" s="190"/>
      <c r="DZ7" s="190"/>
      <c r="EA7" s="190"/>
      <c r="EB7" s="190"/>
      <c r="EC7" s="190"/>
      <c r="ED7" s="190"/>
      <c r="EE7" s="190"/>
      <c r="EF7" s="190"/>
      <c r="EG7" s="190"/>
      <c r="EH7" s="190"/>
      <c r="EI7" s="190"/>
      <c r="EJ7" s="190"/>
      <c r="EK7" s="190"/>
      <c r="EL7" s="190"/>
      <c r="EM7" s="190"/>
      <c r="EN7" s="190"/>
      <c r="EO7" s="190"/>
      <c r="EP7" s="190"/>
      <c r="EQ7" s="190"/>
      <c r="ER7" s="190"/>
      <c r="ES7" s="190"/>
      <c r="ET7" s="190"/>
      <c r="EU7" s="190"/>
      <c r="EV7" s="190"/>
      <c r="EW7" s="190"/>
      <c r="EX7" s="190"/>
      <c r="EY7" s="190"/>
      <c r="EZ7" s="190"/>
      <c r="FA7" s="190"/>
      <c r="FB7" s="190"/>
      <c r="FC7" s="190"/>
      <c r="FD7" s="190"/>
      <c r="FE7" s="190"/>
      <c r="FF7" s="190"/>
      <c r="FG7" s="190"/>
      <c r="FH7" s="190"/>
      <c r="FI7" s="190"/>
      <c r="FJ7" s="190"/>
      <c r="FK7" s="190"/>
      <c r="FL7" s="190"/>
      <c r="FM7" s="190"/>
      <c r="FN7" s="190"/>
      <c r="FO7" s="190"/>
      <c r="FP7" s="190"/>
      <c r="FQ7" s="190"/>
      <c r="FR7" s="190"/>
      <c r="FS7" s="190"/>
      <c r="FT7" s="190"/>
    </row>
    <row r="8" spans="1:278" s="178" customFormat="1" ht="60.95" customHeight="1" thickTop="1" thickBot="1">
      <c r="A8" s="193" t="s">
        <v>25</v>
      </c>
      <c r="B8" s="193" t="s">
        <v>215</v>
      </c>
      <c r="C8" s="194" t="s">
        <v>157</v>
      </c>
      <c r="D8" s="185" t="s">
        <v>216</v>
      </c>
      <c r="E8" s="186" t="s">
        <v>161</v>
      </c>
      <c r="F8" s="186" t="s">
        <v>163</v>
      </c>
      <c r="G8" s="186" t="s">
        <v>165</v>
      </c>
      <c r="H8" s="187" t="s">
        <v>538</v>
      </c>
      <c r="I8" s="187" t="s">
        <v>502</v>
      </c>
      <c r="J8" s="187" t="s">
        <v>539</v>
      </c>
      <c r="K8" s="187" t="s">
        <v>538</v>
      </c>
      <c r="L8" s="187" t="s">
        <v>540</v>
      </c>
      <c r="M8" s="187" t="s">
        <v>539</v>
      </c>
      <c r="N8" s="538"/>
      <c r="O8" s="531"/>
      <c r="P8" s="188" t="s">
        <v>541</v>
      </c>
      <c r="Q8" s="188" t="s">
        <v>542</v>
      </c>
      <c r="R8" s="188" t="s">
        <v>543</v>
      </c>
      <c r="S8" s="188" t="s">
        <v>544</v>
      </c>
      <c r="T8" s="539"/>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91"/>
      <c r="AV8" s="191"/>
      <c r="AW8" s="191"/>
      <c r="AX8" s="191"/>
      <c r="AY8" s="191"/>
      <c r="AZ8" s="191"/>
      <c r="BA8" s="191"/>
      <c r="BB8" s="191"/>
      <c r="BC8" s="191"/>
      <c r="BD8" s="191"/>
      <c r="BE8" s="191"/>
      <c r="BF8" s="191"/>
      <c r="BG8" s="191"/>
      <c r="BH8" s="191"/>
      <c r="BI8" s="191"/>
      <c r="BJ8" s="191"/>
      <c r="BK8" s="191"/>
      <c r="BL8" s="191"/>
      <c r="BM8" s="191"/>
      <c r="BN8" s="191"/>
      <c r="BO8" s="191"/>
      <c r="BP8" s="191"/>
      <c r="BQ8" s="191"/>
      <c r="BR8" s="191"/>
      <c r="BS8" s="191"/>
      <c r="BT8" s="191"/>
      <c r="BU8" s="191"/>
      <c r="BV8" s="191"/>
      <c r="BW8" s="191"/>
      <c r="BX8" s="191"/>
      <c r="BY8" s="191"/>
      <c r="BZ8" s="191"/>
      <c r="CA8" s="191"/>
      <c r="CB8" s="191"/>
      <c r="CC8" s="191"/>
      <c r="CD8" s="191"/>
      <c r="CE8" s="191"/>
      <c r="CF8" s="191"/>
      <c r="CG8" s="191"/>
      <c r="CH8" s="191"/>
      <c r="CI8" s="191"/>
      <c r="CJ8" s="191"/>
      <c r="CK8" s="191"/>
      <c r="CL8" s="191"/>
      <c r="CM8" s="191"/>
      <c r="CN8" s="191"/>
      <c r="CO8" s="191"/>
      <c r="CP8" s="191"/>
      <c r="CQ8" s="191"/>
      <c r="CR8" s="191"/>
      <c r="CS8" s="191"/>
      <c r="CT8" s="191"/>
      <c r="CU8" s="191"/>
      <c r="CV8" s="191"/>
      <c r="CW8" s="191"/>
      <c r="CX8" s="191"/>
      <c r="CY8" s="191"/>
      <c r="CZ8" s="191"/>
      <c r="DA8" s="191"/>
      <c r="DB8" s="191"/>
      <c r="DC8" s="191"/>
      <c r="DD8" s="191"/>
      <c r="DE8" s="191"/>
      <c r="DF8" s="191"/>
      <c r="DG8" s="191"/>
      <c r="DH8" s="191"/>
      <c r="DI8" s="191"/>
      <c r="DJ8" s="191"/>
      <c r="DK8" s="191"/>
      <c r="DL8" s="191"/>
      <c r="DM8" s="191"/>
      <c r="DN8" s="191"/>
      <c r="DO8" s="191"/>
      <c r="DP8" s="191"/>
      <c r="DQ8" s="191"/>
      <c r="DR8" s="191"/>
      <c r="DS8" s="191"/>
      <c r="DT8" s="191"/>
      <c r="DU8" s="191"/>
      <c r="DV8" s="191"/>
      <c r="DW8" s="191"/>
      <c r="DX8" s="191"/>
      <c r="DY8" s="191"/>
      <c r="DZ8" s="191"/>
      <c r="EA8" s="191"/>
      <c r="EB8" s="191"/>
      <c r="EC8" s="191"/>
      <c r="ED8" s="191"/>
      <c r="EE8" s="191"/>
      <c r="EF8" s="191"/>
      <c r="EG8" s="191"/>
      <c r="EH8" s="191"/>
      <c r="EI8" s="191"/>
      <c r="EJ8" s="191"/>
      <c r="EK8" s="191"/>
      <c r="EL8" s="191"/>
      <c r="EM8" s="191"/>
      <c r="EN8" s="191"/>
      <c r="EO8" s="191"/>
      <c r="EP8" s="191"/>
      <c r="EQ8" s="191"/>
      <c r="ER8" s="191"/>
      <c r="ES8" s="191"/>
      <c r="ET8" s="191"/>
      <c r="EU8" s="191"/>
      <c r="EV8" s="191"/>
      <c r="EW8" s="191"/>
      <c r="EX8" s="191"/>
      <c r="EY8" s="191"/>
      <c r="EZ8" s="191"/>
      <c r="FA8" s="191"/>
      <c r="FB8" s="191"/>
      <c r="FC8" s="191"/>
      <c r="FD8" s="191"/>
      <c r="FE8" s="191"/>
      <c r="FF8" s="191"/>
      <c r="FG8" s="191"/>
      <c r="FH8" s="191"/>
      <c r="FI8" s="191"/>
      <c r="FJ8" s="191"/>
      <c r="FK8" s="191"/>
      <c r="FL8" s="191"/>
      <c r="FM8" s="191"/>
      <c r="FN8" s="191"/>
      <c r="FO8" s="191"/>
      <c r="FP8" s="191"/>
      <c r="FQ8" s="191"/>
      <c r="FR8" s="191"/>
      <c r="FS8" s="191"/>
      <c r="FT8" s="191"/>
    </row>
    <row r="9" spans="1:278" s="179" customFormat="1" ht="10.5" customHeight="1" thickTop="1" thickBot="1">
      <c r="A9" s="524"/>
      <c r="B9" s="525"/>
      <c r="C9" s="525"/>
      <c r="D9" s="525"/>
      <c r="E9" s="525"/>
      <c r="F9" s="525"/>
      <c r="G9" s="525"/>
      <c r="H9" s="525"/>
      <c r="I9" s="525"/>
      <c r="J9" s="525"/>
      <c r="K9" s="525"/>
      <c r="L9" s="525"/>
      <c r="M9" s="525"/>
      <c r="N9" s="525"/>
      <c r="T9" s="189"/>
      <c r="U9" s="192"/>
      <c r="V9" s="192"/>
      <c r="W9" s="192"/>
      <c r="X9" s="192"/>
      <c r="Y9" s="192"/>
      <c r="Z9" s="192"/>
      <c r="AA9" s="192"/>
      <c r="AB9" s="192"/>
      <c r="AC9" s="192"/>
      <c r="AD9" s="192"/>
      <c r="AE9" s="192"/>
      <c r="AF9" s="192"/>
      <c r="AG9" s="192"/>
      <c r="AH9" s="192"/>
      <c r="AI9" s="192"/>
      <c r="AJ9" s="192"/>
      <c r="AK9" s="192"/>
      <c r="AL9" s="192"/>
      <c r="AM9" s="192"/>
      <c r="AN9" s="192"/>
      <c r="AO9" s="192"/>
      <c r="AP9" s="192"/>
      <c r="AQ9" s="192"/>
      <c r="AR9" s="192"/>
      <c r="AS9" s="192"/>
      <c r="AT9" s="192"/>
      <c r="AU9" s="192"/>
      <c r="AV9" s="192"/>
      <c r="AW9" s="192"/>
      <c r="AX9" s="192"/>
      <c r="AY9" s="192"/>
      <c r="AZ9" s="192"/>
      <c r="BA9" s="192"/>
      <c r="BB9" s="192"/>
      <c r="BC9" s="192"/>
      <c r="BD9" s="192"/>
      <c r="BE9" s="192"/>
      <c r="BF9" s="192"/>
      <c r="BG9" s="192"/>
      <c r="BH9" s="192"/>
      <c r="BI9" s="192"/>
      <c r="BJ9" s="192"/>
      <c r="BK9" s="192"/>
      <c r="BL9" s="192"/>
      <c r="BM9" s="192"/>
      <c r="BN9" s="192"/>
      <c r="BO9" s="192"/>
      <c r="BP9" s="192"/>
      <c r="BQ9" s="192"/>
      <c r="BR9" s="192"/>
      <c r="BS9" s="192"/>
      <c r="BT9" s="192"/>
      <c r="BU9" s="192"/>
      <c r="BV9" s="192"/>
      <c r="BW9" s="192"/>
      <c r="BX9" s="192"/>
      <c r="BY9" s="192"/>
      <c r="BZ9" s="192"/>
      <c r="CA9" s="192"/>
      <c r="CB9" s="192"/>
      <c r="CC9" s="192"/>
      <c r="CD9" s="192"/>
      <c r="CE9" s="192"/>
      <c r="CF9" s="192"/>
      <c r="CG9" s="192"/>
      <c r="CH9" s="192"/>
      <c r="CI9" s="192"/>
      <c r="CJ9" s="192"/>
      <c r="CK9" s="192"/>
      <c r="CL9" s="192"/>
      <c r="CM9" s="192"/>
      <c r="CN9" s="192"/>
      <c r="CO9" s="192"/>
      <c r="CP9" s="192"/>
      <c r="CQ9" s="192"/>
      <c r="CR9" s="192"/>
      <c r="CS9" s="192"/>
      <c r="CT9" s="192"/>
      <c r="CU9" s="192"/>
      <c r="CV9" s="192"/>
      <c r="CW9" s="192"/>
      <c r="CX9" s="192"/>
      <c r="CY9" s="192"/>
      <c r="CZ9" s="192"/>
      <c r="DA9" s="192"/>
      <c r="DB9" s="192"/>
      <c r="DC9" s="192"/>
      <c r="DD9" s="192"/>
      <c r="DE9" s="192"/>
      <c r="DF9" s="192"/>
      <c r="DG9" s="192"/>
      <c r="DH9" s="192"/>
      <c r="DI9" s="192"/>
      <c r="DJ9" s="192"/>
      <c r="DK9" s="192"/>
      <c r="DL9" s="192"/>
      <c r="DM9" s="192"/>
      <c r="DN9" s="192"/>
      <c r="DO9" s="192"/>
      <c r="DP9" s="192"/>
      <c r="DQ9" s="192"/>
      <c r="DR9" s="192"/>
      <c r="DS9" s="192"/>
      <c r="DT9" s="192"/>
      <c r="DU9" s="192"/>
      <c r="DV9" s="192"/>
      <c r="DW9" s="192"/>
      <c r="DX9" s="192"/>
      <c r="DY9" s="192"/>
      <c r="DZ9" s="192"/>
      <c r="EA9" s="192"/>
      <c r="EB9" s="192"/>
      <c r="EC9" s="192"/>
      <c r="ED9" s="192"/>
      <c r="EE9" s="192"/>
      <c r="EF9" s="192"/>
      <c r="EG9" s="192"/>
      <c r="EH9" s="192"/>
      <c r="EI9" s="192"/>
      <c r="EJ9" s="192"/>
      <c r="EK9" s="192"/>
      <c r="EL9" s="192"/>
      <c r="EM9" s="192"/>
      <c r="EN9" s="192"/>
      <c r="EO9" s="192"/>
      <c r="EP9" s="192"/>
      <c r="EQ9" s="192"/>
      <c r="ER9" s="192"/>
      <c r="ES9" s="192"/>
      <c r="ET9" s="192"/>
      <c r="EU9" s="192"/>
      <c r="EV9" s="192"/>
      <c r="EW9" s="192"/>
      <c r="EX9" s="192"/>
      <c r="EY9" s="192"/>
      <c r="EZ9" s="192"/>
      <c r="FA9" s="192"/>
      <c r="FB9" s="192"/>
      <c r="FC9" s="192"/>
      <c r="FD9" s="192"/>
      <c r="FE9" s="192"/>
      <c r="FF9" s="192"/>
      <c r="FG9" s="192"/>
      <c r="FH9" s="192"/>
      <c r="FI9" s="192"/>
      <c r="FJ9" s="192"/>
      <c r="FK9" s="192"/>
      <c r="FL9" s="192"/>
      <c r="FM9" s="192"/>
      <c r="FN9" s="192"/>
      <c r="FO9" s="192"/>
      <c r="FP9" s="192"/>
      <c r="FQ9" s="192"/>
      <c r="FR9" s="192"/>
      <c r="FS9" s="192"/>
      <c r="FT9" s="192"/>
    </row>
    <row r="10" spans="1:278" s="180" customFormat="1" ht="15" customHeight="1">
      <c r="A10" s="482">
        <f>'Mapa Final'!A10</f>
        <v>1</v>
      </c>
      <c r="B10" s="485" t="str">
        <f>'Mapa Final'!B10</f>
        <v>Tardanza</v>
      </c>
      <c r="C10" s="493" t="str">
        <f>'Mapa Final'!C10</f>
        <v>Reputacional</v>
      </c>
      <c r="D10" s="493" t="str">
        <f>'Mapa Final'!D10</f>
        <v>1. Demora en el Proceso de Contratación para la selección del operador que apoye la ejecucion de las actividades.</v>
      </c>
      <c r="E10" s="496" t="str">
        <f>'Mapa Final'!E10</f>
        <v xml:space="preserve">Demora en el proceso de aprobación del Plan Operativo Anual de Inversiones y Plan de Formación.
</v>
      </c>
      <c r="F10" s="496" t="str">
        <f>'Mapa Final'!F10</f>
        <v>La probabilidad de la perdida reputacional por la demora  en el proceso de aprobación del Plan Operativo Anual de Inversiones y Plan de Formación.</v>
      </c>
      <c r="G10" s="496" t="str">
        <f>'Mapa Final'!G10</f>
        <v>Ejecución y Administración de Procesos</v>
      </c>
      <c r="H10" s="499" t="str">
        <f>'Mapa Final'!I10</f>
        <v>Baja</v>
      </c>
      <c r="I10" s="502" t="str">
        <f>'Mapa Final'!L10</f>
        <v>Menor</v>
      </c>
      <c r="J10" s="508" t="str">
        <f>'Mapa Final'!N10</f>
        <v>Moderado</v>
      </c>
      <c r="K10" s="511" t="str">
        <f>'Mapa Final'!AA10</f>
        <v>Baja</v>
      </c>
      <c r="L10" s="511" t="str">
        <f>'Mapa Final'!AE10</f>
        <v>Menor</v>
      </c>
      <c r="M10" s="505" t="str">
        <f>'Mapa Final'!AG10</f>
        <v>Moderado</v>
      </c>
      <c r="N10" s="511" t="str">
        <f>'Mapa Final'!AH10</f>
        <v>Aceptar</v>
      </c>
      <c r="O10" s="547" t="s">
        <v>575</v>
      </c>
      <c r="P10" s="487" t="s">
        <v>551</v>
      </c>
      <c r="Q10" s="487"/>
      <c r="R10" s="514">
        <v>45200</v>
      </c>
      <c r="S10" s="514">
        <v>45291</v>
      </c>
      <c r="T10" s="550" t="s">
        <v>574</v>
      </c>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c r="BR10" s="35"/>
      <c r="BS10" s="35"/>
      <c r="BT10" s="35"/>
      <c r="BU10" s="35"/>
      <c r="BV10" s="35"/>
      <c r="BW10" s="35"/>
      <c r="BX10" s="35"/>
      <c r="BY10" s="35"/>
      <c r="BZ10" s="35"/>
      <c r="CA10" s="35"/>
      <c r="CB10" s="35"/>
      <c r="CC10" s="35"/>
      <c r="CD10" s="35"/>
      <c r="CE10" s="35"/>
      <c r="CF10" s="35"/>
      <c r="CG10" s="35"/>
      <c r="CH10" s="35"/>
      <c r="CI10" s="35"/>
      <c r="CJ10" s="35"/>
      <c r="CK10" s="35"/>
      <c r="CL10" s="35"/>
      <c r="CM10" s="35"/>
      <c r="CN10" s="35"/>
      <c r="CO10" s="35"/>
      <c r="CP10" s="35"/>
      <c r="CQ10" s="35"/>
      <c r="CR10" s="35"/>
      <c r="CS10" s="35"/>
      <c r="CT10" s="35"/>
      <c r="CU10" s="35"/>
      <c r="CV10" s="35"/>
      <c r="CW10" s="35"/>
      <c r="CX10" s="35"/>
      <c r="CY10" s="35"/>
      <c r="CZ10" s="35"/>
      <c r="DA10" s="35"/>
      <c r="DB10" s="35"/>
      <c r="DC10" s="35"/>
      <c r="DD10" s="35"/>
      <c r="DE10" s="35"/>
      <c r="DF10" s="35"/>
      <c r="DG10" s="35"/>
      <c r="DH10" s="35"/>
      <c r="DI10" s="35"/>
      <c r="DJ10" s="35"/>
      <c r="DK10" s="35"/>
      <c r="DL10" s="35"/>
      <c r="DM10" s="35"/>
      <c r="DN10" s="35"/>
      <c r="DO10" s="35"/>
      <c r="DP10" s="35"/>
      <c r="DQ10" s="35"/>
      <c r="DR10" s="35"/>
      <c r="DS10" s="35"/>
      <c r="DT10" s="35"/>
      <c r="DU10" s="35"/>
      <c r="DV10" s="35"/>
      <c r="DW10" s="35"/>
      <c r="DX10" s="35"/>
      <c r="DY10" s="35"/>
      <c r="DZ10" s="35"/>
      <c r="EA10" s="35"/>
      <c r="EB10" s="35"/>
      <c r="EC10" s="35"/>
      <c r="ED10" s="35"/>
      <c r="EE10" s="35"/>
      <c r="EF10" s="35"/>
      <c r="EG10" s="35"/>
      <c r="EH10" s="35"/>
      <c r="EI10" s="35"/>
      <c r="EJ10" s="35"/>
      <c r="EK10" s="35"/>
      <c r="EL10" s="35"/>
      <c r="EM10" s="35"/>
      <c r="EN10" s="35"/>
      <c r="EO10" s="35"/>
      <c r="EP10" s="35"/>
      <c r="EQ10" s="35"/>
      <c r="ER10" s="35"/>
      <c r="ES10" s="35"/>
      <c r="ET10" s="35"/>
      <c r="EU10" s="35"/>
      <c r="EV10" s="35"/>
      <c r="EW10" s="35"/>
      <c r="EX10" s="35"/>
      <c r="EY10" s="35"/>
      <c r="EZ10" s="35"/>
      <c r="FA10" s="35"/>
      <c r="FB10" s="35"/>
      <c r="FC10" s="35"/>
      <c r="FD10" s="35"/>
      <c r="FE10" s="35"/>
      <c r="FF10" s="35"/>
      <c r="FG10" s="35"/>
      <c r="FH10" s="35"/>
      <c r="FI10" s="35"/>
      <c r="FJ10" s="35"/>
      <c r="FK10" s="35"/>
      <c r="FL10" s="35"/>
      <c r="FM10" s="35"/>
      <c r="FN10" s="35"/>
      <c r="FO10" s="35"/>
      <c r="FP10" s="35"/>
      <c r="FQ10" s="35"/>
      <c r="FR10" s="35"/>
      <c r="FS10" s="35"/>
      <c r="FT10" s="35"/>
    </row>
    <row r="11" spans="1:278" s="180" customFormat="1" ht="13.5" customHeight="1">
      <c r="A11" s="483"/>
      <c r="B11" s="540"/>
      <c r="C11" s="494"/>
      <c r="D11" s="494"/>
      <c r="E11" s="497"/>
      <c r="F11" s="497"/>
      <c r="G11" s="497"/>
      <c r="H11" s="500"/>
      <c r="I11" s="503"/>
      <c r="J11" s="509"/>
      <c r="K11" s="512"/>
      <c r="L11" s="512"/>
      <c r="M11" s="506"/>
      <c r="N11" s="512"/>
      <c r="O11" s="548"/>
      <c r="P11" s="488"/>
      <c r="Q11" s="488"/>
      <c r="R11" s="488"/>
      <c r="S11" s="488"/>
      <c r="T11" s="553"/>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c r="BR11" s="35"/>
      <c r="BS11" s="35"/>
      <c r="BT11" s="35"/>
      <c r="BU11" s="35"/>
      <c r="BV11" s="35"/>
      <c r="BW11" s="35"/>
      <c r="BX11" s="35"/>
      <c r="BY11" s="35"/>
      <c r="BZ11" s="35"/>
      <c r="CA11" s="35"/>
      <c r="CB11" s="35"/>
      <c r="CC11" s="35"/>
      <c r="CD11" s="35"/>
      <c r="CE11" s="35"/>
      <c r="CF11" s="35"/>
      <c r="CG11" s="35"/>
      <c r="CH11" s="35"/>
      <c r="CI11" s="35"/>
      <c r="CJ11" s="35"/>
      <c r="CK11" s="35"/>
      <c r="CL11" s="35"/>
      <c r="CM11" s="35"/>
      <c r="CN11" s="35"/>
      <c r="CO11" s="35"/>
      <c r="CP11" s="35"/>
      <c r="CQ11" s="35"/>
      <c r="CR11" s="35"/>
      <c r="CS11" s="35"/>
      <c r="CT11" s="35"/>
      <c r="CU11" s="35"/>
      <c r="CV11" s="35"/>
      <c r="CW11" s="35"/>
      <c r="CX11" s="35"/>
      <c r="CY11" s="35"/>
      <c r="CZ11" s="35"/>
      <c r="DA11" s="35"/>
      <c r="DB11" s="35"/>
      <c r="DC11" s="35"/>
      <c r="DD11" s="35"/>
      <c r="DE11" s="35"/>
      <c r="DF11" s="35"/>
      <c r="DG11" s="35"/>
      <c r="DH11" s="35"/>
      <c r="DI11" s="35"/>
      <c r="DJ11" s="35"/>
      <c r="DK11" s="35"/>
      <c r="DL11" s="35"/>
      <c r="DM11" s="35"/>
      <c r="DN11" s="35"/>
      <c r="DO11" s="35"/>
      <c r="DP11" s="35"/>
      <c r="DQ11" s="35"/>
      <c r="DR11" s="35"/>
      <c r="DS11" s="35"/>
      <c r="DT11" s="35"/>
      <c r="DU11" s="35"/>
      <c r="DV11" s="35"/>
      <c r="DW11" s="35"/>
      <c r="DX11" s="35"/>
      <c r="DY11" s="35"/>
      <c r="DZ11" s="35"/>
      <c r="EA11" s="35"/>
      <c r="EB11" s="35"/>
      <c r="EC11" s="35"/>
      <c r="ED11" s="35"/>
      <c r="EE11" s="35"/>
      <c r="EF11" s="35"/>
      <c r="EG11" s="35"/>
      <c r="EH11" s="35"/>
      <c r="EI11" s="35"/>
      <c r="EJ11" s="35"/>
      <c r="EK11" s="35"/>
      <c r="EL11" s="35"/>
      <c r="EM11" s="35"/>
      <c r="EN11" s="35"/>
      <c r="EO11" s="35"/>
      <c r="EP11" s="35"/>
      <c r="EQ11" s="35"/>
      <c r="ER11" s="35"/>
      <c r="ES11" s="35"/>
      <c r="ET11" s="35"/>
      <c r="EU11" s="35"/>
      <c r="EV11" s="35"/>
      <c r="EW11" s="35"/>
      <c r="EX11" s="35"/>
      <c r="EY11" s="35"/>
      <c r="EZ11" s="35"/>
      <c r="FA11" s="35"/>
      <c r="FB11" s="35"/>
      <c r="FC11" s="35"/>
      <c r="FD11" s="35"/>
      <c r="FE11" s="35"/>
      <c r="FF11" s="35"/>
      <c r="FG11" s="35"/>
      <c r="FH11" s="35"/>
      <c r="FI11" s="35"/>
      <c r="FJ11" s="35"/>
      <c r="FK11" s="35"/>
      <c r="FL11" s="35"/>
      <c r="FM11" s="35"/>
      <c r="FN11" s="35"/>
      <c r="FO11" s="35"/>
      <c r="FP11" s="35"/>
      <c r="FQ11" s="35"/>
      <c r="FR11" s="35"/>
      <c r="FS11" s="35"/>
      <c r="FT11" s="35"/>
    </row>
    <row r="12" spans="1:278" s="180" customFormat="1" ht="13.5" customHeight="1">
      <c r="A12" s="483"/>
      <c r="B12" s="540"/>
      <c r="C12" s="494"/>
      <c r="D12" s="494"/>
      <c r="E12" s="497"/>
      <c r="F12" s="497"/>
      <c r="G12" s="497"/>
      <c r="H12" s="500"/>
      <c r="I12" s="503"/>
      <c r="J12" s="509"/>
      <c r="K12" s="512"/>
      <c r="L12" s="512"/>
      <c r="M12" s="506"/>
      <c r="N12" s="512"/>
      <c r="O12" s="548"/>
      <c r="P12" s="488"/>
      <c r="Q12" s="488"/>
      <c r="R12" s="488"/>
      <c r="S12" s="488"/>
      <c r="T12" s="553"/>
      <c r="U12" s="35"/>
      <c r="V12" s="35"/>
      <c r="W12" s="35"/>
      <c r="X12" s="35"/>
      <c r="Y12" s="35"/>
      <c r="Z12" s="35"/>
      <c r="AA12" s="35"/>
      <c r="AB12" s="35"/>
      <c r="AC12" s="35"/>
      <c r="AD12" s="35"/>
      <c r="AE12" s="35"/>
      <c r="AF12" s="35"/>
      <c r="AG12" s="35"/>
      <c r="AH12" s="35"/>
      <c r="AI12" s="35"/>
      <c r="AJ12" s="35"/>
      <c r="AK12" s="35"/>
      <c r="AL12" s="35"/>
      <c r="AM12" s="35"/>
      <c r="AN12" s="35"/>
      <c r="AO12" s="35"/>
      <c r="AP12" s="35"/>
      <c r="AQ12" s="35"/>
      <c r="AR12" s="35"/>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c r="BR12" s="35"/>
      <c r="BS12" s="35"/>
      <c r="BT12" s="35"/>
      <c r="BU12" s="35"/>
      <c r="BV12" s="35"/>
      <c r="BW12" s="35"/>
      <c r="BX12" s="35"/>
      <c r="BY12" s="35"/>
      <c r="BZ12" s="35"/>
      <c r="CA12" s="35"/>
      <c r="CB12" s="35"/>
      <c r="CC12" s="35"/>
      <c r="CD12" s="35"/>
      <c r="CE12" s="35"/>
      <c r="CF12" s="35"/>
      <c r="CG12" s="35"/>
      <c r="CH12" s="35"/>
      <c r="CI12" s="35"/>
      <c r="CJ12" s="35"/>
      <c r="CK12" s="35"/>
      <c r="CL12" s="35"/>
      <c r="CM12" s="35"/>
      <c r="CN12" s="35"/>
      <c r="CO12" s="35"/>
      <c r="CP12" s="35"/>
      <c r="CQ12" s="35"/>
      <c r="CR12" s="35"/>
      <c r="CS12" s="35"/>
      <c r="CT12" s="35"/>
      <c r="CU12" s="35"/>
      <c r="CV12" s="35"/>
      <c r="CW12" s="35"/>
      <c r="CX12" s="35"/>
      <c r="CY12" s="35"/>
      <c r="CZ12" s="35"/>
      <c r="DA12" s="35"/>
      <c r="DB12" s="35"/>
      <c r="DC12" s="35"/>
      <c r="DD12" s="35"/>
      <c r="DE12" s="35"/>
      <c r="DF12" s="35"/>
      <c r="DG12" s="35"/>
      <c r="DH12" s="35"/>
      <c r="DI12" s="35"/>
      <c r="DJ12" s="35"/>
      <c r="DK12" s="35"/>
      <c r="DL12" s="35"/>
      <c r="DM12" s="35"/>
      <c r="DN12" s="35"/>
      <c r="DO12" s="35"/>
      <c r="DP12" s="35"/>
      <c r="DQ12" s="35"/>
      <c r="DR12" s="35"/>
      <c r="DS12" s="35"/>
      <c r="DT12" s="35"/>
      <c r="DU12" s="35"/>
      <c r="DV12" s="35"/>
      <c r="DW12" s="35"/>
      <c r="DX12" s="35"/>
      <c r="DY12" s="35"/>
      <c r="DZ12" s="35"/>
      <c r="EA12" s="35"/>
      <c r="EB12" s="35"/>
      <c r="EC12" s="35"/>
      <c r="ED12" s="35"/>
      <c r="EE12" s="35"/>
      <c r="EF12" s="35"/>
      <c r="EG12" s="35"/>
      <c r="EH12" s="35"/>
      <c r="EI12" s="35"/>
      <c r="EJ12" s="35"/>
      <c r="EK12" s="35"/>
      <c r="EL12" s="35"/>
      <c r="EM12" s="35"/>
      <c r="EN12" s="35"/>
      <c r="EO12" s="35"/>
      <c r="EP12" s="35"/>
      <c r="EQ12" s="35"/>
      <c r="ER12" s="35"/>
      <c r="ES12" s="35"/>
      <c r="ET12" s="35"/>
      <c r="EU12" s="35"/>
      <c r="EV12" s="35"/>
      <c r="EW12" s="35"/>
      <c r="EX12" s="35"/>
      <c r="EY12" s="35"/>
      <c r="EZ12" s="35"/>
      <c r="FA12" s="35"/>
      <c r="FB12" s="35"/>
      <c r="FC12" s="35"/>
      <c r="FD12" s="35"/>
      <c r="FE12" s="35"/>
      <c r="FF12" s="35"/>
      <c r="FG12" s="35"/>
      <c r="FH12" s="35"/>
      <c r="FI12" s="35"/>
      <c r="FJ12" s="35"/>
      <c r="FK12" s="35"/>
      <c r="FL12" s="35"/>
      <c r="FM12" s="35"/>
      <c r="FN12" s="35"/>
      <c r="FO12" s="35"/>
      <c r="FP12" s="35"/>
      <c r="FQ12" s="35"/>
      <c r="FR12" s="35"/>
      <c r="FS12" s="35"/>
      <c r="FT12" s="35"/>
    </row>
    <row r="13" spans="1:278" s="180" customFormat="1" ht="13.5" customHeight="1">
      <c r="A13" s="483"/>
      <c r="B13" s="540"/>
      <c r="C13" s="494"/>
      <c r="D13" s="494"/>
      <c r="E13" s="497"/>
      <c r="F13" s="497"/>
      <c r="G13" s="497"/>
      <c r="H13" s="500"/>
      <c r="I13" s="503"/>
      <c r="J13" s="509"/>
      <c r="K13" s="512"/>
      <c r="L13" s="512"/>
      <c r="M13" s="506"/>
      <c r="N13" s="512"/>
      <c r="O13" s="548"/>
      <c r="P13" s="488"/>
      <c r="Q13" s="488"/>
      <c r="R13" s="488"/>
      <c r="S13" s="488"/>
      <c r="T13" s="553"/>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5"/>
      <c r="CQ13" s="35"/>
      <c r="CR13" s="35"/>
      <c r="CS13" s="35"/>
      <c r="CT13" s="35"/>
      <c r="CU13" s="35"/>
      <c r="CV13" s="35"/>
      <c r="CW13" s="35"/>
      <c r="CX13" s="35"/>
      <c r="CY13" s="35"/>
      <c r="CZ13" s="35"/>
      <c r="DA13" s="35"/>
      <c r="DB13" s="35"/>
      <c r="DC13" s="35"/>
      <c r="DD13" s="35"/>
      <c r="DE13" s="35"/>
      <c r="DF13" s="35"/>
      <c r="DG13" s="35"/>
      <c r="DH13" s="35"/>
      <c r="DI13" s="35"/>
      <c r="DJ13" s="35"/>
      <c r="DK13" s="35"/>
      <c r="DL13" s="35"/>
      <c r="DM13" s="35"/>
      <c r="DN13" s="35"/>
      <c r="DO13" s="35"/>
      <c r="DP13" s="35"/>
      <c r="DQ13" s="35"/>
      <c r="DR13" s="35"/>
      <c r="DS13" s="35"/>
      <c r="DT13" s="35"/>
      <c r="DU13" s="35"/>
      <c r="DV13" s="35"/>
      <c r="DW13" s="35"/>
      <c r="DX13" s="35"/>
      <c r="DY13" s="35"/>
      <c r="DZ13" s="35"/>
      <c r="EA13" s="35"/>
      <c r="EB13" s="35"/>
      <c r="EC13" s="35"/>
      <c r="ED13" s="35"/>
      <c r="EE13" s="35"/>
      <c r="EF13" s="35"/>
      <c r="EG13" s="35"/>
      <c r="EH13" s="35"/>
      <c r="EI13" s="35"/>
      <c r="EJ13" s="35"/>
      <c r="EK13" s="35"/>
      <c r="EL13" s="35"/>
      <c r="EM13" s="35"/>
      <c r="EN13" s="35"/>
      <c r="EO13" s="35"/>
      <c r="EP13" s="35"/>
      <c r="EQ13" s="35"/>
      <c r="ER13" s="35"/>
      <c r="ES13" s="35"/>
      <c r="ET13" s="35"/>
      <c r="EU13" s="35"/>
      <c r="EV13" s="35"/>
      <c r="EW13" s="35"/>
      <c r="EX13" s="35"/>
      <c r="EY13" s="35"/>
      <c r="EZ13" s="35"/>
      <c r="FA13" s="35"/>
      <c r="FB13" s="35"/>
      <c r="FC13" s="35"/>
      <c r="FD13" s="35"/>
      <c r="FE13" s="35"/>
      <c r="FF13" s="35"/>
      <c r="FG13" s="35"/>
      <c r="FH13" s="35"/>
      <c r="FI13" s="35"/>
      <c r="FJ13" s="35"/>
      <c r="FK13" s="35"/>
      <c r="FL13" s="35"/>
      <c r="FM13" s="35"/>
      <c r="FN13" s="35"/>
      <c r="FO13" s="35"/>
      <c r="FP13" s="35"/>
      <c r="FQ13" s="35"/>
      <c r="FR13" s="35"/>
      <c r="FS13" s="35"/>
      <c r="FT13" s="35"/>
    </row>
    <row r="14" spans="1:278" s="180" customFormat="1" ht="368.25" customHeight="1" thickBot="1">
      <c r="A14" s="484"/>
      <c r="B14" s="541"/>
      <c r="C14" s="495"/>
      <c r="D14" s="495"/>
      <c r="E14" s="498"/>
      <c r="F14" s="498"/>
      <c r="G14" s="498"/>
      <c r="H14" s="501"/>
      <c r="I14" s="504"/>
      <c r="J14" s="510"/>
      <c r="K14" s="513"/>
      <c r="L14" s="513"/>
      <c r="M14" s="507"/>
      <c r="N14" s="513"/>
      <c r="O14" s="549"/>
      <c r="P14" s="489"/>
      <c r="Q14" s="489"/>
      <c r="R14" s="489"/>
      <c r="S14" s="489"/>
      <c r="T14" s="554"/>
      <c r="U14" s="35"/>
      <c r="V14" s="35"/>
      <c r="W14" s="35"/>
      <c r="X14" s="35"/>
      <c r="Y14" s="35"/>
      <c r="Z14" s="35"/>
      <c r="AA14" s="35"/>
      <c r="AB14" s="35"/>
      <c r="AC14" s="35"/>
      <c r="AD14" s="35"/>
      <c r="AE14" s="35"/>
      <c r="AF14" s="35"/>
      <c r="AG14" s="35"/>
      <c r="AH14" s="35"/>
      <c r="AI14" s="35"/>
      <c r="AJ14" s="35"/>
      <c r="AK14" s="35"/>
      <c r="AL14" s="35"/>
      <c r="AM14" s="35"/>
      <c r="AN14" s="35"/>
      <c r="AO14" s="35"/>
      <c r="AP14" s="35"/>
      <c r="AQ14" s="35"/>
      <c r="AR14" s="35"/>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c r="BR14" s="35"/>
      <c r="BS14" s="35"/>
      <c r="BT14" s="35"/>
      <c r="BU14" s="35"/>
      <c r="BV14" s="35"/>
      <c r="BW14" s="35"/>
      <c r="BX14" s="35"/>
      <c r="BY14" s="35"/>
      <c r="BZ14" s="35"/>
      <c r="CA14" s="35"/>
      <c r="CB14" s="35"/>
      <c r="CC14" s="35"/>
      <c r="CD14" s="35"/>
      <c r="CE14" s="35"/>
      <c r="CF14" s="35"/>
      <c r="CG14" s="35"/>
      <c r="CH14" s="35"/>
      <c r="CI14" s="35"/>
      <c r="CJ14" s="35"/>
      <c r="CK14" s="35"/>
      <c r="CL14" s="35"/>
      <c r="CM14" s="35"/>
      <c r="CN14" s="35"/>
      <c r="CO14" s="35"/>
      <c r="CP14" s="35"/>
      <c r="CQ14" s="35"/>
      <c r="CR14" s="35"/>
      <c r="CS14" s="35"/>
      <c r="CT14" s="35"/>
      <c r="CU14" s="35"/>
      <c r="CV14" s="35"/>
      <c r="CW14" s="35"/>
      <c r="CX14" s="35"/>
      <c r="CY14" s="35"/>
      <c r="CZ14" s="35"/>
      <c r="DA14" s="35"/>
      <c r="DB14" s="35"/>
      <c r="DC14" s="35"/>
      <c r="DD14" s="35"/>
      <c r="DE14" s="35"/>
      <c r="DF14" s="35"/>
      <c r="DG14" s="35"/>
      <c r="DH14" s="35"/>
      <c r="DI14" s="35"/>
      <c r="DJ14" s="35"/>
      <c r="DK14" s="35"/>
      <c r="DL14" s="35"/>
      <c r="DM14" s="35"/>
      <c r="DN14" s="35"/>
      <c r="DO14" s="35"/>
      <c r="DP14" s="35"/>
      <c r="DQ14" s="35"/>
      <c r="DR14" s="35"/>
      <c r="DS14" s="35"/>
      <c r="DT14" s="35"/>
      <c r="DU14" s="35"/>
      <c r="DV14" s="35"/>
      <c r="DW14" s="35"/>
      <c r="DX14" s="35"/>
      <c r="DY14" s="35"/>
      <c r="DZ14" s="35"/>
      <c r="EA14" s="35"/>
      <c r="EB14" s="35"/>
      <c r="EC14" s="35"/>
      <c r="ED14" s="35"/>
      <c r="EE14" s="35"/>
      <c r="EF14" s="35"/>
      <c r="EG14" s="35"/>
      <c r="EH14" s="35"/>
      <c r="EI14" s="35"/>
      <c r="EJ14" s="35"/>
      <c r="EK14" s="35"/>
      <c r="EL14" s="35"/>
      <c r="EM14" s="35"/>
      <c r="EN14" s="35"/>
      <c r="EO14" s="35"/>
      <c r="EP14" s="35"/>
      <c r="EQ14" s="35"/>
      <c r="ER14" s="35"/>
      <c r="ES14" s="35"/>
      <c r="ET14" s="35"/>
      <c r="EU14" s="35"/>
      <c r="EV14" s="35"/>
      <c r="EW14" s="35"/>
      <c r="EX14" s="35"/>
      <c r="EY14" s="35"/>
      <c r="EZ14" s="35"/>
      <c r="FA14" s="35"/>
      <c r="FB14" s="35"/>
      <c r="FC14" s="35"/>
      <c r="FD14" s="35"/>
      <c r="FE14" s="35"/>
      <c r="FF14" s="35"/>
      <c r="FG14" s="35"/>
      <c r="FH14" s="35"/>
      <c r="FI14" s="35"/>
      <c r="FJ14" s="35"/>
      <c r="FK14" s="35"/>
      <c r="FL14" s="35"/>
      <c r="FM14" s="35"/>
      <c r="FN14" s="35"/>
      <c r="FO14" s="35"/>
      <c r="FP14" s="35"/>
      <c r="FQ14" s="35"/>
      <c r="FR14" s="35"/>
      <c r="FS14" s="35"/>
      <c r="FT14" s="35"/>
    </row>
    <row r="15" spans="1:278" s="180" customFormat="1" ht="15" customHeight="1">
      <c r="A15" s="482">
        <f>'Mapa Final'!A15</f>
        <v>2</v>
      </c>
      <c r="B15" s="485" t="str">
        <f>'Mapa Final'!B15</f>
        <v>Incumplimiento</v>
      </c>
      <c r="C15" s="493" t="str">
        <f>'Mapa Final'!C15</f>
        <v>Incumplimiento de las metas establecidas</v>
      </c>
      <c r="D15" s="493" t="str">
        <f>'Mapa Final'!D15</f>
        <v>1. Ausentismo de los discentes a las actividades académicas presenciales de los diferentes programas de formación.
2. Deserción en las actividades de formación virtual que se programen en el marco de los diferentes programas de formación.
3. Falta de disponibilidad de los formadores debido a la negación de los permisos y/o comisiones.
4. Tardanza en la socialización de las convocatorias por parte de los Consejos Seccionales.</v>
      </c>
      <c r="E15" s="496" t="str">
        <f>'Mapa Final'!E15</f>
        <v>Retraso en el inicio de la ejecución del Plan de Formación</v>
      </c>
      <c r="F15" s="496" t="str">
        <f>'Mapa Final'!F15</f>
        <v>la probailidad del incumplimiento de las metas establecidas con ocasión al retraso en el inicio de la ejecución del Plan de Formación</v>
      </c>
      <c r="G15" s="496" t="str">
        <f>'Mapa Final'!G15</f>
        <v>Ejecución y Administración de Procesos</v>
      </c>
      <c r="H15" s="499" t="str">
        <f>'Mapa Final'!I15</f>
        <v>Media</v>
      </c>
      <c r="I15" s="502" t="str">
        <f>'Mapa Final'!L15</f>
        <v>Leve</v>
      </c>
      <c r="J15" s="508" t="str">
        <f>'Mapa Final'!N15</f>
        <v>Moderado</v>
      </c>
      <c r="K15" s="511" t="str">
        <f>'Mapa Final'!AA15</f>
        <v>Baja</v>
      </c>
      <c r="L15" s="511" t="str">
        <f>'Mapa Final'!AE15</f>
        <v>Leve</v>
      </c>
      <c r="M15" s="505" t="str">
        <f>'Mapa Final'!AG15</f>
        <v>Bajo</v>
      </c>
      <c r="N15" s="511" t="str">
        <f>'Mapa Final'!AH15</f>
        <v>Aceptar</v>
      </c>
      <c r="O15" s="490"/>
      <c r="P15" s="487" t="s">
        <v>551</v>
      </c>
      <c r="Q15" s="487"/>
      <c r="R15" s="514">
        <v>45200</v>
      </c>
      <c r="S15" s="514">
        <v>45291</v>
      </c>
      <c r="T15" s="550" t="s">
        <v>573</v>
      </c>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c r="BR15" s="35"/>
      <c r="BS15" s="35"/>
      <c r="BT15" s="35"/>
      <c r="BU15" s="35"/>
      <c r="BV15" s="35"/>
      <c r="BW15" s="35"/>
      <c r="BX15" s="35"/>
      <c r="BY15" s="35"/>
      <c r="BZ15" s="35"/>
      <c r="CA15" s="35"/>
      <c r="CB15" s="35"/>
      <c r="CC15" s="35"/>
      <c r="CD15" s="35"/>
      <c r="CE15" s="35"/>
      <c r="CF15" s="35"/>
      <c r="CG15" s="35"/>
      <c r="CH15" s="35"/>
      <c r="CI15" s="35"/>
      <c r="CJ15" s="35"/>
      <c r="CK15" s="35"/>
      <c r="CL15" s="35"/>
      <c r="CM15" s="35"/>
      <c r="CN15" s="35"/>
      <c r="CO15" s="35"/>
      <c r="CP15" s="35"/>
      <c r="CQ15" s="35"/>
      <c r="CR15" s="35"/>
      <c r="CS15" s="35"/>
      <c r="CT15" s="35"/>
      <c r="CU15" s="35"/>
      <c r="CV15" s="35"/>
      <c r="CW15" s="35"/>
      <c r="CX15" s="35"/>
      <c r="CY15" s="35"/>
      <c r="CZ15" s="35"/>
      <c r="DA15" s="35"/>
      <c r="DB15" s="35"/>
      <c r="DC15" s="35"/>
      <c r="DD15" s="35"/>
      <c r="DE15" s="35"/>
      <c r="DF15" s="35"/>
      <c r="DG15" s="35"/>
      <c r="DH15" s="35"/>
      <c r="DI15" s="35"/>
      <c r="DJ15" s="35"/>
      <c r="DK15" s="35"/>
      <c r="DL15" s="35"/>
      <c r="DM15" s="35"/>
      <c r="DN15" s="35"/>
      <c r="DO15" s="35"/>
      <c r="DP15" s="35"/>
      <c r="DQ15" s="35"/>
      <c r="DR15" s="35"/>
      <c r="DS15" s="35"/>
      <c r="DT15" s="35"/>
      <c r="DU15" s="35"/>
      <c r="DV15" s="35"/>
      <c r="DW15" s="35"/>
      <c r="DX15" s="35"/>
      <c r="DY15" s="35"/>
      <c r="DZ15" s="35"/>
      <c r="EA15" s="35"/>
      <c r="EB15" s="35"/>
      <c r="EC15" s="35"/>
      <c r="ED15" s="35"/>
      <c r="EE15" s="35"/>
      <c r="EF15" s="35"/>
      <c r="EG15" s="35"/>
      <c r="EH15" s="35"/>
      <c r="EI15" s="35"/>
      <c r="EJ15" s="35"/>
      <c r="EK15" s="35"/>
      <c r="EL15" s="35"/>
      <c r="EM15" s="35"/>
      <c r="EN15" s="35"/>
      <c r="EO15" s="35"/>
      <c r="EP15" s="35"/>
      <c r="EQ15" s="35"/>
      <c r="ER15" s="35"/>
      <c r="ES15" s="35"/>
      <c r="ET15" s="35"/>
      <c r="EU15" s="35"/>
      <c r="EV15" s="35"/>
      <c r="EW15" s="35"/>
      <c r="EX15" s="35"/>
      <c r="EY15" s="35"/>
      <c r="EZ15" s="35"/>
      <c r="FA15" s="35"/>
      <c r="FB15" s="35"/>
      <c r="FC15" s="35"/>
      <c r="FD15" s="35"/>
      <c r="FE15" s="35"/>
      <c r="FF15" s="35"/>
      <c r="FG15" s="35"/>
      <c r="FH15" s="35"/>
      <c r="FI15" s="35"/>
      <c r="FJ15" s="35"/>
      <c r="FK15" s="35"/>
      <c r="FL15" s="35"/>
      <c r="FM15" s="35"/>
      <c r="FN15" s="35"/>
      <c r="FO15" s="35"/>
      <c r="FP15" s="35"/>
      <c r="FQ15" s="35"/>
      <c r="FR15" s="35"/>
      <c r="FS15" s="35"/>
      <c r="FT15" s="35"/>
    </row>
    <row r="16" spans="1:278" s="180" customFormat="1" ht="13.5" customHeight="1">
      <c r="A16" s="483"/>
      <c r="B16" s="540"/>
      <c r="C16" s="494"/>
      <c r="D16" s="494"/>
      <c r="E16" s="497"/>
      <c r="F16" s="497"/>
      <c r="G16" s="497"/>
      <c r="H16" s="500"/>
      <c r="I16" s="503"/>
      <c r="J16" s="509"/>
      <c r="K16" s="512"/>
      <c r="L16" s="512"/>
      <c r="M16" s="506"/>
      <c r="N16" s="512"/>
      <c r="O16" s="491"/>
      <c r="P16" s="488"/>
      <c r="Q16" s="488"/>
      <c r="R16" s="488"/>
      <c r="S16" s="488"/>
      <c r="T16" s="551"/>
      <c r="U16" s="35"/>
      <c r="V16" s="35"/>
      <c r="W16" s="35"/>
      <c r="X16" s="35"/>
      <c r="Y16" s="35"/>
      <c r="Z16" s="35"/>
      <c r="AA16" s="35"/>
      <c r="AB16" s="35"/>
      <c r="AC16" s="35"/>
      <c r="AD16" s="35"/>
      <c r="AE16" s="35"/>
      <c r="AF16" s="35"/>
      <c r="AG16" s="35"/>
      <c r="AH16" s="35"/>
      <c r="AI16" s="35"/>
      <c r="AJ16" s="35"/>
      <c r="AK16" s="35"/>
      <c r="AL16" s="35"/>
      <c r="AM16" s="35"/>
      <c r="AN16" s="35"/>
      <c r="AO16" s="35"/>
      <c r="AP16" s="35"/>
      <c r="AQ16" s="35"/>
      <c r="AR16" s="35"/>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c r="BR16" s="35"/>
      <c r="BS16" s="35"/>
      <c r="BT16" s="35"/>
      <c r="BU16" s="35"/>
      <c r="BV16" s="35"/>
      <c r="BW16" s="35"/>
      <c r="BX16" s="35"/>
      <c r="BY16" s="35"/>
      <c r="BZ16" s="35"/>
      <c r="CA16" s="35"/>
      <c r="CB16" s="35"/>
      <c r="CC16" s="35"/>
      <c r="CD16" s="35"/>
      <c r="CE16" s="35"/>
      <c r="CF16" s="35"/>
      <c r="CG16" s="35"/>
      <c r="CH16" s="35"/>
      <c r="CI16" s="35"/>
      <c r="CJ16" s="35"/>
      <c r="CK16" s="35"/>
      <c r="CL16" s="35"/>
      <c r="CM16" s="35"/>
      <c r="CN16" s="35"/>
      <c r="CO16" s="35"/>
      <c r="CP16" s="35"/>
      <c r="CQ16" s="35"/>
      <c r="CR16" s="35"/>
      <c r="CS16" s="35"/>
      <c r="CT16" s="35"/>
      <c r="CU16" s="35"/>
      <c r="CV16" s="35"/>
      <c r="CW16" s="35"/>
      <c r="CX16" s="35"/>
      <c r="CY16" s="35"/>
      <c r="CZ16" s="35"/>
      <c r="DA16" s="35"/>
      <c r="DB16" s="35"/>
      <c r="DC16" s="35"/>
      <c r="DD16" s="35"/>
      <c r="DE16" s="35"/>
      <c r="DF16" s="35"/>
      <c r="DG16" s="35"/>
      <c r="DH16" s="35"/>
      <c r="DI16" s="35"/>
      <c r="DJ16" s="35"/>
      <c r="DK16" s="35"/>
      <c r="DL16" s="35"/>
      <c r="DM16" s="35"/>
      <c r="DN16" s="35"/>
      <c r="DO16" s="35"/>
      <c r="DP16" s="35"/>
      <c r="DQ16" s="35"/>
      <c r="DR16" s="35"/>
      <c r="DS16" s="35"/>
      <c r="DT16" s="35"/>
      <c r="DU16" s="35"/>
      <c r="DV16" s="35"/>
      <c r="DW16" s="35"/>
      <c r="DX16" s="35"/>
      <c r="DY16" s="35"/>
      <c r="DZ16" s="35"/>
      <c r="EA16" s="35"/>
      <c r="EB16" s="35"/>
      <c r="EC16" s="35"/>
      <c r="ED16" s="35"/>
      <c r="EE16" s="35"/>
      <c r="EF16" s="35"/>
      <c r="EG16" s="35"/>
      <c r="EH16" s="35"/>
      <c r="EI16" s="35"/>
      <c r="EJ16" s="35"/>
      <c r="EK16" s="35"/>
      <c r="EL16" s="35"/>
      <c r="EM16" s="35"/>
      <c r="EN16" s="35"/>
      <c r="EO16" s="35"/>
      <c r="EP16" s="35"/>
      <c r="EQ16" s="35"/>
      <c r="ER16" s="35"/>
      <c r="ES16" s="35"/>
      <c r="ET16" s="35"/>
      <c r="EU16" s="35"/>
      <c r="EV16" s="35"/>
      <c r="EW16" s="35"/>
      <c r="EX16" s="35"/>
      <c r="EY16" s="35"/>
      <c r="EZ16" s="35"/>
      <c r="FA16" s="35"/>
      <c r="FB16" s="35"/>
      <c r="FC16" s="35"/>
      <c r="FD16" s="35"/>
      <c r="FE16" s="35"/>
      <c r="FF16" s="35"/>
      <c r="FG16" s="35"/>
      <c r="FH16" s="35"/>
      <c r="FI16" s="35"/>
      <c r="FJ16" s="35"/>
      <c r="FK16" s="35"/>
      <c r="FL16" s="35"/>
      <c r="FM16" s="35"/>
      <c r="FN16" s="35"/>
      <c r="FO16" s="35"/>
      <c r="FP16" s="35"/>
      <c r="FQ16" s="35"/>
      <c r="FR16" s="35"/>
      <c r="FS16" s="35"/>
      <c r="FT16" s="35"/>
    </row>
    <row r="17" spans="1:176" s="180" customFormat="1" ht="13.5" customHeight="1">
      <c r="A17" s="483"/>
      <c r="B17" s="540"/>
      <c r="C17" s="494"/>
      <c r="D17" s="494"/>
      <c r="E17" s="497"/>
      <c r="F17" s="497"/>
      <c r="G17" s="497"/>
      <c r="H17" s="500"/>
      <c r="I17" s="503"/>
      <c r="J17" s="509"/>
      <c r="K17" s="512"/>
      <c r="L17" s="512"/>
      <c r="M17" s="506"/>
      <c r="N17" s="512"/>
      <c r="O17" s="491"/>
      <c r="P17" s="488"/>
      <c r="Q17" s="488"/>
      <c r="R17" s="488"/>
      <c r="S17" s="488"/>
      <c r="T17" s="551"/>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35"/>
      <c r="FI17" s="35"/>
      <c r="FJ17" s="35"/>
      <c r="FK17" s="35"/>
      <c r="FL17" s="35"/>
      <c r="FM17" s="35"/>
      <c r="FN17" s="35"/>
      <c r="FO17" s="35"/>
      <c r="FP17" s="35"/>
      <c r="FQ17" s="35"/>
      <c r="FR17" s="35"/>
      <c r="FS17" s="35"/>
      <c r="FT17" s="35"/>
    </row>
    <row r="18" spans="1:176" s="180" customFormat="1" ht="13.5" customHeight="1">
      <c r="A18" s="483"/>
      <c r="B18" s="540"/>
      <c r="C18" s="494"/>
      <c r="D18" s="494"/>
      <c r="E18" s="497"/>
      <c r="F18" s="497"/>
      <c r="G18" s="497"/>
      <c r="H18" s="500"/>
      <c r="I18" s="503"/>
      <c r="J18" s="509"/>
      <c r="K18" s="512"/>
      <c r="L18" s="512"/>
      <c r="M18" s="506"/>
      <c r="N18" s="512"/>
      <c r="O18" s="491"/>
      <c r="P18" s="488"/>
      <c r="Q18" s="488"/>
      <c r="R18" s="488"/>
      <c r="S18" s="488"/>
      <c r="T18" s="551"/>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5"/>
      <c r="CQ18" s="35"/>
      <c r="CR18" s="35"/>
      <c r="CS18" s="35"/>
      <c r="CT18" s="35"/>
      <c r="CU18" s="35"/>
      <c r="CV18" s="35"/>
      <c r="CW18" s="35"/>
      <c r="CX18" s="35"/>
      <c r="CY18" s="35"/>
      <c r="CZ18" s="35"/>
      <c r="DA18" s="35"/>
      <c r="DB18" s="35"/>
      <c r="DC18" s="35"/>
      <c r="DD18" s="35"/>
      <c r="DE18" s="35"/>
      <c r="DF18" s="35"/>
      <c r="DG18" s="35"/>
      <c r="DH18" s="35"/>
      <c r="DI18" s="35"/>
      <c r="DJ18" s="35"/>
      <c r="DK18" s="35"/>
      <c r="DL18" s="35"/>
      <c r="DM18" s="35"/>
      <c r="DN18" s="35"/>
      <c r="DO18" s="35"/>
      <c r="DP18" s="35"/>
      <c r="DQ18" s="35"/>
      <c r="DR18" s="35"/>
      <c r="DS18" s="35"/>
      <c r="DT18" s="35"/>
      <c r="DU18" s="35"/>
      <c r="DV18" s="35"/>
      <c r="DW18" s="35"/>
      <c r="DX18" s="35"/>
      <c r="DY18" s="35"/>
      <c r="DZ18" s="35"/>
      <c r="EA18" s="35"/>
      <c r="EB18" s="35"/>
      <c r="EC18" s="35"/>
      <c r="ED18" s="35"/>
      <c r="EE18" s="35"/>
      <c r="EF18" s="35"/>
      <c r="EG18" s="35"/>
      <c r="EH18" s="35"/>
      <c r="EI18" s="35"/>
      <c r="EJ18" s="35"/>
      <c r="EK18" s="35"/>
      <c r="EL18" s="35"/>
      <c r="EM18" s="35"/>
      <c r="EN18" s="35"/>
      <c r="EO18" s="35"/>
      <c r="EP18" s="35"/>
      <c r="EQ18" s="35"/>
      <c r="ER18" s="35"/>
      <c r="ES18" s="35"/>
      <c r="ET18" s="35"/>
      <c r="EU18" s="35"/>
      <c r="EV18" s="35"/>
      <c r="EW18" s="35"/>
      <c r="EX18" s="35"/>
      <c r="EY18" s="35"/>
      <c r="EZ18" s="35"/>
      <c r="FA18" s="35"/>
      <c r="FB18" s="35"/>
      <c r="FC18" s="35"/>
      <c r="FD18" s="35"/>
      <c r="FE18" s="35"/>
      <c r="FF18" s="35"/>
      <c r="FG18" s="35"/>
      <c r="FH18" s="35"/>
      <c r="FI18" s="35"/>
      <c r="FJ18" s="35"/>
      <c r="FK18" s="35"/>
      <c r="FL18" s="35"/>
      <c r="FM18" s="35"/>
      <c r="FN18" s="35"/>
      <c r="FO18" s="35"/>
      <c r="FP18" s="35"/>
      <c r="FQ18" s="35"/>
      <c r="FR18" s="35"/>
      <c r="FS18" s="35"/>
      <c r="FT18" s="35"/>
    </row>
    <row r="19" spans="1:176" s="180" customFormat="1" ht="190.5" customHeight="1" thickBot="1">
      <c r="A19" s="484"/>
      <c r="B19" s="541"/>
      <c r="C19" s="495"/>
      <c r="D19" s="495"/>
      <c r="E19" s="498"/>
      <c r="F19" s="498"/>
      <c r="G19" s="498"/>
      <c r="H19" s="501"/>
      <c r="I19" s="504"/>
      <c r="J19" s="510"/>
      <c r="K19" s="513"/>
      <c r="L19" s="513"/>
      <c r="M19" s="507"/>
      <c r="N19" s="513"/>
      <c r="O19" s="492"/>
      <c r="P19" s="489"/>
      <c r="Q19" s="489"/>
      <c r="R19" s="489"/>
      <c r="S19" s="489"/>
      <c r="T19" s="552"/>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c r="BR19" s="35"/>
      <c r="BS19" s="35"/>
      <c r="BT19" s="35"/>
      <c r="BU19" s="35"/>
      <c r="BV19" s="35"/>
      <c r="BW19" s="35"/>
      <c r="BX19" s="35"/>
      <c r="BY19" s="35"/>
      <c r="BZ19" s="35"/>
      <c r="CA19" s="35"/>
      <c r="CB19" s="35"/>
      <c r="CC19" s="35"/>
      <c r="CD19" s="35"/>
      <c r="CE19" s="35"/>
      <c r="CF19" s="35"/>
      <c r="CG19" s="35"/>
      <c r="CH19" s="35"/>
      <c r="CI19" s="35"/>
      <c r="CJ19" s="35"/>
      <c r="CK19" s="35"/>
      <c r="CL19" s="35"/>
      <c r="CM19" s="35"/>
      <c r="CN19" s="35"/>
      <c r="CO19" s="35"/>
      <c r="CP19" s="35"/>
      <c r="CQ19" s="35"/>
      <c r="CR19" s="35"/>
      <c r="CS19" s="35"/>
      <c r="CT19" s="35"/>
      <c r="CU19" s="35"/>
      <c r="CV19" s="35"/>
      <c r="CW19" s="35"/>
      <c r="CX19" s="35"/>
      <c r="CY19" s="35"/>
      <c r="CZ19" s="35"/>
      <c r="DA19" s="35"/>
      <c r="DB19" s="35"/>
      <c r="DC19" s="35"/>
      <c r="DD19" s="35"/>
      <c r="DE19" s="35"/>
      <c r="DF19" s="35"/>
      <c r="DG19" s="35"/>
      <c r="DH19" s="35"/>
      <c r="DI19" s="35"/>
      <c r="DJ19" s="35"/>
      <c r="DK19" s="35"/>
      <c r="DL19" s="35"/>
      <c r="DM19" s="35"/>
      <c r="DN19" s="35"/>
      <c r="DO19" s="35"/>
      <c r="DP19" s="35"/>
      <c r="DQ19" s="35"/>
      <c r="DR19" s="35"/>
      <c r="DS19" s="35"/>
      <c r="DT19" s="35"/>
      <c r="DU19" s="35"/>
      <c r="DV19" s="35"/>
      <c r="DW19" s="35"/>
      <c r="DX19" s="35"/>
      <c r="DY19" s="35"/>
      <c r="DZ19" s="35"/>
      <c r="EA19" s="35"/>
      <c r="EB19" s="35"/>
      <c r="EC19" s="35"/>
      <c r="ED19" s="35"/>
      <c r="EE19" s="35"/>
      <c r="EF19" s="35"/>
      <c r="EG19" s="35"/>
      <c r="EH19" s="35"/>
      <c r="EI19" s="35"/>
      <c r="EJ19" s="35"/>
      <c r="EK19" s="35"/>
      <c r="EL19" s="35"/>
      <c r="EM19" s="35"/>
      <c r="EN19" s="35"/>
      <c r="EO19" s="35"/>
      <c r="EP19" s="35"/>
      <c r="EQ19" s="35"/>
      <c r="ER19" s="35"/>
      <c r="ES19" s="35"/>
      <c r="ET19" s="35"/>
      <c r="EU19" s="35"/>
      <c r="EV19" s="35"/>
      <c r="EW19" s="35"/>
      <c r="EX19" s="35"/>
      <c r="EY19" s="35"/>
      <c r="EZ19" s="35"/>
      <c r="FA19" s="35"/>
      <c r="FB19" s="35"/>
      <c r="FC19" s="35"/>
      <c r="FD19" s="35"/>
      <c r="FE19" s="35"/>
      <c r="FF19" s="35"/>
      <c r="FG19" s="35"/>
      <c r="FH19" s="35"/>
      <c r="FI19" s="35"/>
      <c r="FJ19" s="35"/>
      <c r="FK19" s="35"/>
      <c r="FL19" s="35"/>
      <c r="FM19" s="35"/>
      <c r="FN19" s="35"/>
      <c r="FO19" s="35"/>
      <c r="FP19" s="35"/>
      <c r="FQ19" s="35"/>
      <c r="FR19" s="35"/>
      <c r="FS19" s="35"/>
      <c r="FT19" s="35"/>
    </row>
    <row r="20" spans="1:176" ht="15" customHeight="1">
      <c r="A20" s="482">
        <f>'Mapa Final'!A20</f>
        <v>3</v>
      </c>
      <c r="B20" s="485" t="str">
        <f>'Mapa Final'!B20</f>
        <v>Demoras en la tabulación de la información</v>
      </c>
      <c r="C20" s="493" t="str">
        <f>'Mapa Final'!C20</f>
        <v>Incumplimiento de las metas establecidas</v>
      </c>
      <c r="D20" s="493" t="str">
        <f>'Mapa Final'!D20</f>
        <v>1. Los sistemas utilizados por la Escuela Judicial no cuentan con la funcionalidad que permita recolectar, consolidar y tabular las encuestas de cada una de las actividades académicas.
2. La encuesta de satisfacción es tabulada en ambientes aislados (de forma manual) que no se encuentran integrados a los sistemas utilizados por la Escuela Judicial.</v>
      </c>
      <c r="E20" s="496" t="str">
        <f>'Mapa Final'!E20</f>
        <v>No se cuenta con un sistema para la recopilación y tabulación de la informacion de las encuestas.</v>
      </c>
      <c r="F20" s="496" t="str">
        <f>'Mapa Final'!F20</f>
        <v>La probabilidad del incumpliento de las metas establecidas debido ha que no se cuenta con un sistema para la recopilación y tabulación de las encuentas.</v>
      </c>
      <c r="G20" s="496" t="str">
        <f>'Mapa Final'!G20</f>
        <v>Ejecución y Administración de Procesos</v>
      </c>
      <c r="H20" s="499" t="str">
        <f>'Mapa Final'!I20</f>
        <v>Media</v>
      </c>
      <c r="I20" s="502" t="str">
        <f>'Mapa Final'!L20</f>
        <v>Leve</v>
      </c>
      <c r="J20" s="508" t="str">
        <f>'Mapa Final'!N20</f>
        <v>Moderado</v>
      </c>
      <c r="K20" s="511" t="str">
        <f>'Mapa Final'!AA20</f>
        <v>Baja</v>
      </c>
      <c r="L20" s="511" t="str">
        <f>'Mapa Final'!AE20</f>
        <v>Leve</v>
      </c>
      <c r="M20" s="505" t="str">
        <f>'Mapa Final'!AG20</f>
        <v>Bajo</v>
      </c>
      <c r="N20" s="511" t="str">
        <f>'Mapa Final'!AH20</f>
        <v>Evitar</v>
      </c>
      <c r="O20" s="490"/>
      <c r="P20" s="487" t="s">
        <v>8</v>
      </c>
      <c r="Q20" s="490"/>
      <c r="R20" s="514">
        <v>45200</v>
      </c>
      <c r="S20" s="514">
        <v>45291</v>
      </c>
      <c r="T20" s="550" t="s">
        <v>572</v>
      </c>
      <c r="U20" s="35"/>
      <c r="V20" s="35"/>
    </row>
    <row r="21" spans="1:176">
      <c r="A21" s="483"/>
      <c r="B21" s="540"/>
      <c r="C21" s="494"/>
      <c r="D21" s="494"/>
      <c r="E21" s="497"/>
      <c r="F21" s="497"/>
      <c r="G21" s="497"/>
      <c r="H21" s="500"/>
      <c r="I21" s="503"/>
      <c r="J21" s="509"/>
      <c r="K21" s="512"/>
      <c r="L21" s="512"/>
      <c r="M21" s="506"/>
      <c r="N21" s="512"/>
      <c r="O21" s="491"/>
      <c r="P21" s="488"/>
      <c r="Q21" s="491"/>
      <c r="R21" s="488"/>
      <c r="S21" s="488"/>
      <c r="T21" s="551"/>
      <c r="U21" s="35"/>
      <c r="V21" s="35"/>
    </row>
    <row r="22" spans="1:176">
      <c r="A22" s="483"/>
      <c r="B22" s="540"/>
      <c r="C22" s="494"/>
      <c r="D22" s="494"/>
      <c r="E22" s="497"/>
      <c r="F22" s="497"/>
      <c r="G22" s="497"/>
      <c r="H22" s="500"/>
      <c r="I22" s="503"/>
      <c r="J22" s="509"/>
      <c r="K22" s="512"/>
      <c r="L22" s="512"/>
      <c r="M22" s="506"/>
      <c r="N22" s="512"/>
      <c r="O22" s="491"/>
      <c r="P22" s="488"/>
      <c r="Q22" s="491"/>
      <c r="R22" s="488"/>
      <c r="S22" s="488"/>
      <c r="T22" s="551"/>
      <c r="U22" s="35"/>
      <c r="V22" s="35"/>
    </row>
    <row r="23" spans="1:176">
      <c r="A23" s="483"/>
      <c r="B23" s="540"/>
      <c r="C23" s="494"/>
      <c r="D23" s="494"/>
      <c r="E23" s="497"/>
      <c r="F23" s="497"/>
      <c r="G23" s="497"/>
      <c r="H23" s="500"/>
      <c r="I23" s="503"/>
      <c r="J23" s="509"/>
      <c r="K23" s="512"/>
      <c r="L23" s="512"/>
      <c r="M23" s="506"/>
      <c r="N23" s="512"/>
      <c r="O23" s="491"/>
      <c r="P23" s="488"/>
      <c r="Q23" s="491"/>
      <c r="R23" s="488"/>
      <c r="S23" s="488"/>
      <c r="T23" s="551"/>
      <c r="U23" s="35"/>
      <c r="V23" s="35"/>
    </row>
    <row r="24" spans="1:176" ht="159.75" customHeight="1" thickBot="1">
      <c r="A24" s="484"/>
      <c r="B24" s="541"/>
      <c r="C24" s="495"/>
      <c r="D24" s="495"/>
      <c r="E24" s="498"/>
      <c r="F24" s="498"/>
      <c r="G24" s="498"/>
      <c r="H24" s="501"/>
      <c r="I24" s="504"/>
      <c r="J24" s="510"/>
      <c r="K24" s="513"/>
      <c r="L24" s="513"/>
      <c r="M24" s="507"/>
      <c r="N24" s="513"/>
      <c r="O24" s="492"/>
      <c r="P24" s="489"/>
      <c r="Q24" s="492"/>
      <c r="R24" s="489"/>
      <c r="S24" s="489"/>
      <c r="T24" s="552"/>
      <c r="U24" s="35"/>
      <c r="V24" s="35"/>
    </row>
    <row r="25" spans="1:176" ht="15" customHeight="1">
      <c r="A25" s="482">
        <f>'Mapa Final'!A25</f>
        <v>4</v>
      </c>
      <c r="B25" s="485" t="str">
        <f>'Mapa Final'!B25</f>
        <v>Cancelar actividades</v>
      </c>
      <c r="C25" s="493" t="str">
        <f>'Mapa Final'!C25</f>
        <v>Incumplimiento de las metas establecidas</v>
      </c>
      <c r="D25" s="493" t="str">
        <f>'Mapa Final'!D25</f>
        <v xml:space="preserve">1. Orden Público
2. Paro Gremial
3. Paro Judicial
4. Emergencia Sanitaria o Ambiental
</v>
      </c>
      <c r="E25" s="496" t="str">
        <f>'Mapa Final'!E25</f>
        <v xml:space="preserve">Situaciones imprevistas que imposibilitan las Actividades del Plan Anual de Formación de la Rama Judicial. </v>
      </c>
      <c r="F25" s="496" t="str">
        <f>'Mapa Final'!F25</f>
        <v xml:space="preserve">La probabilidad del incumplimeinto de las metas establecidas debido a las Situaciones imprevistas que imposibilitan las Actividades del Plan Anual de Formación de la Rama Judicial. </v>
      </c>
      <c r="G25" s="496" t="str">
        <f>'Mapa Final'!G25</f>
        <v>Ejecución y Administración de Procesos</v>
      </c>
      <c r="H25" s="499" t="str">
        <f>'Mapa Final'!I25</f>
        <v>Media</v>
      </c>
      <c r="I25" s="502" t="str">
        <f>'Mapa Final'!L25</f>
        <v>Leve</v>
      </c>
      <c r="J25" s="508" t="str">
        <f>'Mapa Final'!N25</f>
        <v>Moderado</v>
      </c>
      <c r="K25" s="511" t="str">
        <f>'Mapa Final'!AA25</f>
        <v>Baja</v>
      </c>
      <c r="L25" s="511" t="str">
        <f>'Mapa Final'!AE25</f>
        <v>Leve</v>
      </c>
      <c r="M25" s="505" t="str">
        <f>'Mapa Final'!AG25</f>
        <v>Bajo</v>
      </c>
      <c r="N25" s="511" t="str">
        <f>'Mapa Final'!AH25</f>
        <v>Aceptar</v>
      </c>
      <c r="O25" s="490"/>
      <c r="P25" s="487" t="s">
        <v>8</v>
      </c>
      <c r="Q25" s="490"/>
      <c r="R25" s="514">
        <v>45200</v>
      </c>
      <c r="S25" s="514">
        <v>45291</v>
      </c>
      <c r="T25" s="550" t="s">
        <v>576</v>
      </c>
    </row>
    <row r="26" spans="1:176">
      <c r="A26" s="483"/>
      <c r="B26" s="540"/>
      <c r="C26" s="494"/>
      <c r="D26" s="494"/>
      <c r="E26" s="497"/>
      <c r="F26" s="497"/>
      <c r="G26" s="497"/>
      <c r="H26" s="500"/>
      <c r="I26" s="503"/>
      <c r="J26" s="509"/>
      <c r="K26" s="512"/>
      <c r="L26" s="512"/>
      <c r="M26" s="506"/>
      <c r="N26" s="512"/>
      <c r="O26" s="491"/>
      <c r="P26" s="488"/>
      <c r="Q26" s="491"/>
      <c r="R26" s="488"/>
      <c r="S26" s="488"/>
      <c r="T26" s="553"/>
    </row>
    <row r="27" spans="1:176">
      <c r="A27" s="483"/>
      <c r="B27" s="540"/>
      <c r="C27" s="494"/>
      <c r="D27" s="494"/>
      <c r="E27" s="497"/>
      <c r="F27" s="497"/>
      <c r="G27" s="497"/>
      <c r="H27" s="500"/>
      <c r="I27" s="503"/>
      <c r="J27" s="509"/>
      <c r="K27" s="512"/>
      <c r="L27" s="512"/>
      <c r="M27" s="506"/>
      <c r="N27" s="512"/>
      <c r="O27" s="491"/>
      <c r="P27" s="488"/>
      <c r="Q27" s="491"/>
      <c r="R27" s="488"/>
      <c r="S27" s="488"/>
      <c r="T27" s="553"/>
    </row>
    <row r="28" spans="1:176">
      <c r="A28" s="483"/>
      <c r="B28" s="540"/>
      <c r="C28" s="494"/>
      <c r="D28" s="494"/>
      <c r="E28" s="497"/>
      <c r="F28" s="497"/>
      <c r="G28" s="497"/>
      <c r="H28" s="500"/>
      <c r="I28" s="503"/>
      <c r="J28" s="509"/>
      <c r="K28" s="512"/>
      <c r="L28" s="512"/>
      <c r="M28" s="506"/>
      <c r="N28" s="512"/>
      <c r="O28" s="491"/>
      <c r="P28" s="488"/>
      <c r="Q28" s="491"/>
      <c r="R28" s="488"/>
      <c r="S28" s="488"/>
      <c r="T28" s="553"/>
    </row>
    <row r="29" spans="1:176" ht="15.75" thickBot="1">
      <c r="A29" s="484"/>
      <c r="B29" s="541"/>
      <c r="C29" s="495"/>
      <c r="D29" s="495"/>
      <c r="E29" s="498"/>
      <c r="F29" s="498"/>
      <c r="G29" s="498"/>
      <c r="H29" s="501"/>
      <c r="I29" s="504"/>
      <c r="J29" s="510"/>
      <c r="K29" s="513"/>
      <c r="L29" s="513"/>
      <c r="M29" s="507"/>
      <c r="N29" s="513"/>
      <c r="O29" s="492"/>
      <c r="P29" s="489"/>
      <c r="Q29" s="492"/>
      <c r="R29" s="489"/>
      <c r="S29" s="489"/>
      <c r="T29" s="554"/>
    </row>
    <row r="30" spans="1:176" ht="15" customHeight="1">
      <c r="A30" s="482">
        <f>'Mapa Final'!A30</f>
        <v>5</v>
      </c>
      <c r="B30" s="485" t="str">
        <f>'Mapa Final'!B30</f>
        <v>Riesgo de Corrupción</v>
      </c>
      <c r="C30" s="493" t="str">
        <f>'Mapa Final'!C30</f>
        <v>Reputacional(Corrupción)</v>
      </c>
      <c r="D30" s="493" t="str">
        <f>'Mapa Final'!D30</f>
        <v xml:space="preserve">
1. Indebida influencia de Terceros, ajenos a la organización, para la toma de decisiones
2. Favorecimiento indebido al servidor judicial y/o un tercero</v>
      </c>
      <c r="E30" s="496" t="str">
        <f>'Mapa Final'!E30</f>
        <v>Destinación inadecuada de los recursos asignados</v>
      </c>
      <c r="F30" s="496" t="str">
        <f>'Mapa Final'!F30</f>
        <v>La probabilidad de cualquier acto de corrupción con ocasión de la destinación inadecuada de los recursos asigandos.</v>
      </c>
      <c r="G30" s="496" t="str">
        <f>'Mapa Final'!G30</f>
        <v>Fraude Interno</v>
      </c>
      <c r="H30" s="499" t="str">
        <f>'Mapa Final'!I30</f>
        <v>Media</v>
      </c>
      <c r="I30" s="502" t="str">
        <f>'Mapa Final'!L30</f>
        <v>Mayor</v>
      </c>
      <c r="J30" s="508" t="str">
        <f>'Mapa Final'!N30</f>
        <v xml:space="preserve">Alto </v>
      </c>
      <c r="K30" s="511" t="str">
        <f>'Mapa Final'!AA30</f>
        <v>Baja</v>
      </c>
      <c r="L30" s="511" t="str">
        <f>'Mapa Final'!AE30</f>
        <v>Mayor</v>
      </c>
      <c r="M30" s="505" t="str">
        <f>'Mapa Final'!AG30</f>
        <v xml:space="preserve">Alto </v>
      </c>
      <c r="N30" s="511" t="str">
        <f>'Mapa Final'!AH30</f>
        <v>Reducir(mitigar)</v>
      </c>
      <c r="O30" s="490"/>
      <c r="P30" s="487" t="s">
        <v>8</v>
      </c>
      <c r="Q30" s="490"/>
      <c r="R30" s="514">
        <v>45200</v>
      </c>
      <c r="S30" s="514">
        <v>45291</v>
      </c>
      <c r="T30" s="550" t="s">
        <v>570</v>
      </c>
    </row>
    <row r="31" spans="1:176">
      <c r="A31" s="483"/>
      <c r="B31" s="540"/>
      <c r="C31" s="494"/>
      <c r="D31" s="494"/>
      <c r="E31" s="497"/>
      <c r="F31" s="497"/>
      <c r="G31" s="497"/>
      <c r="H31" s="500"/>
      <c r="I31" s="503"/>
      <c r="J31" s="509"/>
      <c r="K31" s="512"/>
      <c r="L31" s="512"/>
      <c r="M31" s="506"/>
      <c r="N31" s="512"/>
      <c r="O31" s="491"/>
      <c r="P31" s="488"/>
      <c r="Q31" s="491"/>
      <c r="R31" s="488"/>
      <c r="S31" s="488"/>
      <c r="T31" s="551"/>
    </row>
    <row r="32" spans="1:176">
      <c r="A32" s="483"/>
      <c r="B32" s="540"/>
      <c r="C32" s="494"/>
      <c r="D32" s="494"/>
      <c r="E32" s="497"/>
      <c r="F32" s="497"/>
      <c r="G32" s="497"/>
      <c r="H32" s="500"/>
      <c r="I32" s="503"/>
      <c r="J32" s="509"/>
      <c r="K32" s="512"/>
      <c r="L32" s="512"/>
      <c r="M32" s="506"/>
      <c r="N32" s="512"/>
      <c r="O32" s="491"/>
      <c r="P32" s="488"/>
      <c r="Q32" s="491"/>
      <c r="R32" s="488"/>
      <c r="S32" s="488"/>
      <c r="T32" s="551"/>
    </row>
    <row r="33" spans="1:20" ht="18" customHeight="1">
      <c r="A33" s="483"/>
      <c r="B33" s="540"/>
      <c r="C33" s="494"/>
      <c r="D33" s="494"/>
      <c r="E33" s="497"/>
      <c r="F33" s="497"/>
      <c r="G33" s="497"/>
      <c r="H33" s="500"/>
      <c r="I33" s="503"/>
      <c r="J33" s="509"/>
      <c r="K33" s="512"/>
      <c r="L33" s="512"/>
      <c r="M33" s="506"/>
      <c r="N33" s="512"/>
      <c r="O33" s="491"/>
      <c r="P33" s="488"/>
      <c r="Q33" s="491"/>
      <c r="R33" s="488"/>
      <c r="S33" s="488"/>
      <c r="T33" s="551"/>
    </row>
    <row r="34" spans="1:20" ht="63" customHeight="1" thickBot="1">
      <c r="A34" s="484"/>
      <c r="B34" s="541"/>
      <c r="C34" s="495"/>
      <c r="D34" s="495"/>
      <c r="E34" s="498"/>
      <c r="F34" s="498"/>
      <c r="G34" s="498"/>
      <c r="H34" s="501"/>
      <c r="I34" s="504"/>
      <c r="J34" s="510"/>
      <c r="K34" s="513"/>
      <c r="L34" s="513"/>
      <c r="M34" s="507"/>
      <c r="N34" s="513"/>
      <c r="O34" s="492"/>
      <c r="P34" s="489"/>
      <c r="Q34" s="492"/>
      <c r="R34" s="489"/>
      <c r="S34" s="489"/>
      <c r="T34" s="552"/>
    </row>
    <row r="35" spans="1:20" ht="15" customHeight="1">
      <c r="A35" s="482">
        <f>'Mapa Final'!A35</f>
        <v>6</v>
      </c>
      <c r="B35" s="485" t="str">
        <f>'Mapa Final'!B35</f>
        <v>Inaplicabilidad de la normavidad ambiental vigente</v>
      </c>
      <c r="C35" s="493" t="str">
        <f>'Mapa Final'!C35</f>
        <v xml:space="preserve"> Afectación Ambiental</v>
      </c>
      <c r="D35" s="493" t="str">
        <f>'Mapa Final'!D35</f>
        <v>1.Falta de apropiación del Plan de Gestión Ambiental que aplica para la Rama Judicial Acuerdo PSAA14-10160
2.Baja participación de los  servidores judiciales en las actividades de formación en el Sistema de Gestión Ambiental
3.Uso de correos no institucionales, que no permiten la llegada de campañas ambientales enviadas por correos masivos
4.  Poco compromiso en la aplicabilidad y formación de la cultura ambiental
5. Carencia del liderazgo en el Sistema de Gestión Ambiental</v>
      </c>
      <c r="E35" s="496" t="str">
        <f>'Mapa Final'!E35</f>
        <v>Desconocimiento de los lineamientos ambientales y normatividad  ambiental vigente</v>
      </c>
      <c r="F35" s="496" t="str">
        <f>'Mapa Final'!F35</f>
        <v>Posibilidad de afectación ambiental debido al desconocimiento de las lineamientos ambientales y normatividad ambiental vigente</v>
      </c>
      <c r="G35" s="496" t="str">
        <f>'Mapa Final'!G35</f>
        <v>Eventos Ambientales Internos</v>
      </c>
      <c r="H35" s="499" t="str">
        <f>'Mapa Final'!I35</f>
        <v>Media</v>
      </c>
      <c r="I35" s="502" t="str">
        <f>'Mapa Final'!L35</f>
        <v>Moderado</v>
      </c>
      <c r="J35" s="508" t="str">
        <f>'Mapa Final'!N35</f>
        <v>Moderado</v>
      </c>
      <c r="K35" s="511" t="str">
        <f>'Mapa Final'!AA35</f>
        <v>Baja</v>
      </c>
      <c r="L35" s="511" t="str">
        <f>'Mapa Final'!AE35</f>
        <v>Moderado</v>
      </c>
      <c r="M35" s="505" t="str">
        <f>'Mapa Final'!AG35</f>
        <v>Moderado</v>
      </c>
      <c r="N35" s="511" t="str">
        <f>'Mapa Final'!AH35</f>
        <v>Reducir(mitigar)</v>
      </c>
      <c r="O35" s="490"/>
      <c r="P35" s="487" t="s">
        <v>8</v>
      </c>
      <c r="Q35" s="490"/>
      <c r="R35" s="514">
        <v>45200</v>
      </c>
      <c r="S35" s="514">
        <v>45291</v>
      </c>
      <c r="T35" s="550" t="s">
        <v>571</v>
      </c>
    </row>
    <row r="36" spans="1:20">
      <c r="A36" s="483"/>
      <c r="B36" s="540"/>
      <c r="C36" s="494"/>
      <c r="D36" s="494"/>
      <c r="E36" s="497"/>
      <c r="F36" s="497"/>
      <c r="G36" s="497"/>
      <c r="H36" s="500"/>
      <c r="I36" s="503"/>
      <c r="J36" s="509"/>
      <c r="K36" s="512"/>
      <c r="L36" s="512"/>
      <c r="M36" s="506"/>
      <c r="N36" s="512"/>
      <c r="O36" s="491"/>
      <c r="P36" s="488"/>
      <c r="Q36" s="491"/>
      <c r="R36" s="488"/>
      <c r="S36" s="488"/>
      <c r="T36" s="551"/>
    </row>
    <row r="37" spans="1:20">
      <c r="A37" s="483"/>
      <c r="B37" s="540"/>
      <c r="C37" s="494"/>
      <c r="D37" s="494"/>
      <c r="E37" s="497"/>
      <c r="F37" s="497"/>
      <c r="G37" s="497"/>
      <c r="H37" s="500"/>
      <c r="I37" s="503"/>
      <c r="J37" s="509"/>
      <c r="K37" s="512"/>
      <c r="L37" s="512"/>
      <c r="M37" s="506"/>
      <c r="N37" s="512"/>
      <c r="O37" s="491"/>
      <c r="P37" s="488"/>
      <c r="Q37" s="491"/>
      <c r="R37" s="488"/>
      <c r="S37" s="488"/>
      <c r="T37" s="551"/>
    </row>
    <row r="38" spans="1:20">
      <c r="A38" s="483"/>
      <c r="B38" s="540"/>
      <c r="C38" s="494"/>
      <c r="D38" s="494"/>
      <c r="E38" s="497"/>
      <c r="F38" s="497"/>
      <c r="G38" s="497"/>
      <c r="H38" s="500"/>
      <c r="I38" s="503"/>
      <c r="J38" s="509"/>
      <c r="K38" s="512"/>
      <c r="L38" s="512"/>
      <c r="M38" s="506"/>
      <c r="N38" s="512"/>
      <c r="O38" s="491"/>
      <c r="P38" s="488"/>
      <c r="Q38" s="491"/>
      <c r="R38" s="488"/>
      <c r="S38" s="488"/>
      <c r="T38" s="551"/>
    </row>
    <row r="39" spans="1:20" ht="182.25" customHeight="1" thickBot="1">
      <c r="A39" s="484"/>
      <c r="B39" s="541"/>
      <c r="C39" s="495"/>
      <c r="D39" s="495"/>
      <c r="E39" s="498"/>
      <c r="F39" s="498"/>
      <c r="G39" s="498"/>
      <c r="H39" s="501"/>
      <c r="I39" s="504"/>
      <c r="J39" s="510"/>
      <c r="K39" s="513"/>
      <c r="L39" s="513"/>
      <c r="M39" s="507"/>
      <c r="N39" s="513"/>
      <c r="O39" s="492"/>
      <c r="P39" s="489"/>
      <c r="Q39" s="492"/>
      <c r="R39" s="489"/>
      <c r="S39" s="489"/>
      <c r="T39" s="552"/>
    </row>
    <row r="40" spans="1:20">
      <c r="A40" s="482" t="e">
        <f>'Mapa Final'!#REF!</f>
        <v>#REF!</v>
      </c>
      <c r="B40" s="485" t="e">
        <f>'Mapa Final'!#REF!</f>
        <v>#REF!</v>
      </c>
      <c r="C40" s="493" t="e">
        <f>'Mapa Final'!#REF!</f>
        <v>#REF!</v>
      </c>
      <c r="D40" s="493" t="e">
        <f>'Mapa Final'!#REF!</f>
        <v>#REF!</v>
      </c>
      <c r="E40" s="496" t="e">
        <f>'Mapa Final'!#REF!</f>
        <v>#REF!</v>
      </c>
      <c r="F40" s="496" t="e">
        <f>'Mapa Final'!#REF!</f>
        <v>#REF!</v>
      </c>
      <c r="G40" s="496" t="e">
        <f>'Mapa Final'!#REF!</f>
        <v>#REF!</v>
      </c>
      <c r="H40" s="499" t="e">
        <f>'Mapa Final'!#REF!</f>
        <v>#REF!</v>
      </c>
      <c r="I40" s="502" t="e">
        <f>'Mapa Final'!#REF!</f>
        <v>#REF!</v>
      </c>
      <c r="J40" s="508" t="e">
        <f>'Mapa Final'!#REF!</f>
        <v>#REF!</v>
      </c>
      <c r="K40" s="511" t="e">
        <f>'Mapa Final'!#REF!</f>
        <v>#REF!</v>
      </c>
      <c r="L40" s="511" t="e">
        <f>'Mapa Final'!#REF!</f>
        <v>#REF!</v>
      </c>
      <c r="M40" s="505" t="e">
        <f>'Mapa Final'!#REF!</f>
        <v>#REF!</v>
      </c>
      <c r="N40" s="511" t="e">
        <f>'Mapa Final'!#REF!</f>
        <v>#REF!</v>
      </c>
      <c r="O40" s="490"/>
      <c r="P40" s="490"/>
      <c r="Q40" s="490"/>
      <c r="R40" s="490"/>
      <c r="S40" s="490"/>
      <c r="T40" s="490"/>
    </row>
    <row r="41" spans="1:20">
      <c r="A41" s="483"/>
      <c r="B41" s="540"/>
      <c r="C41" s="494"/>
      <c r="D41" s="494"/>
      <c r="E41" s="497"/>
      <c r="F41" s="497"/>
      <c r="G41" s="497"/>
      <c r="H41" s="500"/>
      <c r="I41" s="503"/>
      <c r="J41" s="509"/>
      <c r="K41" s="512"/>
      <c r="L41" s="512"/>
      <c r="M41" s="506"/>
      <c r="N41" s="512"/>
      <c r="O41" s="491"/>
      <c r="P41" s="491"/>
      <c r="Q41" s="491"/>
      <c r="R41" s="491"/>
      <c r="S41" s="491"/>
      <c r="T41" s="491"/>
    </row>
    <row r="42" spans="1:20">
      <c r="A42" s="483"/>
      <c r="B42" s="540"/>
      <c r="C42" s="494"/>
      <c r="D42" s="494"/>
      <c r="E42" s="497"/>
      <c r="F42" s="497"/>
      <c r="G42" s="497"/>
      <c r="H42" s="500"/>
      <c r="I42" s="503"/>
      <c r="J42" s="509"/>
      <c r="K42" s="512"/>
      <c r="L42" s="512"/>
      <c r="M42" s="506"/>
      <c r="N42" s="512"/>
      <c r="O42" s="491"/>
      <c r="P42" s="491"/>
      <c r="Q42" s="491"/>
      <c r="R42" s="491"/>
      <c r="S42" s="491"/>
      <c r="T42" s="491"/>
    </row>
    <row r="43" spans="1:20">
      <c r="A43" s="483"/>
      <c r="B43" s="540"/>
      <c r="C43" s="494"/>
      <c r="D43" s="494"/>
      <c r="E43" s="497"/>
      <c r="F43" s="497"/>
      <c r="G43" s="497"/>
      <c r="H43" s="500"/>
      <c r="I43" s="503"/>
      <c r="J43" s="509"/>
      <c r="K43" s="512"/>
      <c r="L43" s="512"/>
      <c r="M43" s="506"/>
      <c r="N43" s="512"/>
      <c r="O43" s="491"/>
      <c r="P43" s="491"/>
      <c r="Q43" s="491"/>
      <c r="R43" s="491"/>
      <c r="S43" s="491"/>
      <c r="T43" s="491"/>
    </row>
    <row r="44" spans="1:20" ht="15.75" thickBot="1">
      <c r="A44" s="484"/>
      <c r="B44" s="541"/>
      <c r="C44" s="495"/>
      <c r="D44" s="495"/>
      <c r="E44" s="498"/>
      <c r="F44" s="498"/>
      <c r="G44" s="498"/>
      <c r="H44" s="501"/>
      <c r="I44" s="504"/>
      <c r="J44" s="510"/>
      <c r="K44" s="513"/>
      <c r="L44" s="513"/>
      <c r="M44" s="507"/>
      <c r="N44" s="513"/>
      <c r="O44" s="492"/>
      <c r="P44" s="492"/>
      <c r="Q44" s="492"/>
      <c r="R44" s="492"/>
      <c r="S44" s="492"/>
      <c r="T44" s="492"/>
    </row>
    <row r="45" spans="1:20">
      <c r="A45" s="482" t="e">
        <f>'Mapa Final'!#REF!</f>
        <v>#REF!</v>
      </c>
      <c r="B45" s="485" t="e">
        <f>'Mapa Final'!#REF!</f>
        <v>#REF!</v>
      </c>
      <c r="C45" s="493" t="e">
        <f>'Mapa Final'!#REF!</f>
        <v>#REF!</v>
      </c>
      <c r="D45" s="493" t="e">
        <f>'Mapa Final'!#REF!</f>
        <v>#REF!</v>
      </c>
      <c r="E45" s="496" t="e">
        <f>'Mapa Final'!#REF!</f>
        <v>#REF!</v>
      </c>
      <c r="F45" s="496" t="e">
        <f>'Mapa Final'!#REF!</f>
        <v>#REF!</v>
      </c>
      <c r="G45" s="496" t="e">
        <f>'Mapa Final'!#REF!</f>
        <v>#REF!</v>
      </c>
      <c r="H45" s="499" t="e">
        <f>'Mapa Final'!#REF!</f>
        <v>#REF!</v>
      </c>
      <c r="I45" s="502" t="e">
        <f>'Mapa Final'!#REF!</f>
        <v>#REF!</v>
      </c>
      <c r="J45" s="508" t="e">
        <f>'Mapa Final'!#REF!</f>
        <v>#REF!</v>
      </c>
      <c r="K45" s="511" t="e">
        <f>'Mapa Final'!#REF!</f>
        <v>#REF!</v>
      </c>
      <c r="L45" s="511" t="e">
        <f>'Mapa Final'!#REF!</f>
        <v>#REF!</v>
      </c>
      <c r="M45" s="505" t="e">
        <f>'Mapa Final'!#REF!</f>
        <v>#REF!</v>
      </c>
      <c r="N45" s="511" t="e">
        <f>'Mapa Final'!#REF!</f>
        <v>#REF!</v>
      </c>
      <c r="O45" s="490"/>
      <c r="P45" s="490"/>
      <c r="Q45" s="490"/>
      <c r="R45" s="490"/>
      <c r="S45" s="490"/>
      <c r="T45" s="490"/>
    </row>
    <row r="46" spans="1:20">
      <c r="A46" s="483"/>
      <c r="B46" s="540"/>
      <c r="C46" s="494"/>
      <c r="D46" s="494"/>
      <c r="E46" s="497"/>
      <c r="F46" s="497"/>
      <c r="G46" s="497"/>
      <c r="H46" s="500"/>
      <c r="I46" s="503"/>
      <c r="J46" s="509"/>
      <c r="K46" s="512"/>
      <c r="L46" s="512"/>
      <c r="M46" s="506"/>
      <c r="N46" s="512"/>
      <c r="O46" s="491"/>
      <c r="P46" s="491"/>
      <c r="Q46" s="491"/>
      <c r="R46" s="491"/>
      <c r="S46" s="491"/>
      <c r="T46" s="491"/>
    </row>
    <row r="47" spans="1:20">
      <c r="A47" s="483"/>
      <c r="B47" s="540"/>
      <c r="C47" s="494"/>
      <c r="D47" s="494"/>
      <c r="E47" s="497"/>
      <c r="F47" s="497"/>
      <c r="G47" s="497"/>
      <c r="H47" s="500"/>
      <c r="I47" s="503"/>
      <c r="J47" s="509"/>
      <c r="K47" s="512"/>
      <c r="L47" s="512"/>
      <c r="M47" s="506"/>
      <c r="N47" s="512"/>
      <c r="O47" s="491"/>
      <c r="P47" s="491"/>
      <c r="Q47" s="491"/>
      <c r="R47" s="491"/>
      <c r="S47" s="491"/>
      <c r="T47" s="491"/>
    </row>
    <row r="48" spans="1:20">
      <c r="A48" s="483"/>
      <c r="B48" s="540"/>
      <c r="C48" s="494"/>
      <c r="D48" s="494"/>
      <c r="E48" s="497"/>
      <c r="F48" s="497"/>
      <c r="G48" s="497"/>
      <c r="H48" s="500"/>
      <c r="I48" s="503"/>
      <c r="J48" s="509"/>
      <c r="K48" s="512"/>
      <c r="L48" s="512"/>
      <c r="M48" s="506"/>
      <c r="N48" s="512"/>
      <c r="O48" s="491"/>
      <c r="P48" s="491"/>
      <c r="Q48" s="491"/>
      <c r="R48" s="491"/>
      <c r="S48" s="491"/>
      <c r="T48" s="491"/>
    </row>
    <row r="49" spans="1:20" ht="15.75" thickBot="1">
      <c r="A49" s="484"/>
      <c r="B49" s="541"/>
      <c r="C49" s="495"/>
      <c r="D49" s="495"/>
      <c r="E49" s="498"/>
      <c r="F49" s="498"/>
      <c r="G49" s="498"/>
      <c r="H49" s="501"/>
      <c r="I49" s="504"/>
      <c r="J49" s="510"/>
      <c r="K49" s="513"/>
      <c r="L49" s="513"/>
      <c r="M49" s="507"/>
      <c r="N49" s="513"/>
      <c r="O49" s="492"/>
      <c r="P49" s="492"/>
      <c r="Q49" s="492"/>
      <c r="R49" s="492"/>
      <c r="S49" s="492"/>
      <c r="T49" s="492"/>
    </row>
    <row r="50" spans="1:20">
      <c r="A50" s="482" t="e">
        <f>'Mapa Final'!#REF!</f>
        <v>#REF!</v>
      </c>
      <c r="B50" s="485" t="e">
        <f>'Mapa Final'!#REF!</f>
        <v>#REF!</v>
      </c>
      <c r="C50" s="493" t="e">
        <f>'Mapa Final'!#REF!</f>
        <v>#REF!</v>
      </c>
      <c r="D50" s="493" t="e">
        <f>'Mapa Final'!#REF!</f>
        <v>#REF!</v>
      </c>
      <c r="E50" s="496" t="e">
        <f>'Mapa Final'!#REF!</f>
        <v>#REF!</v>
      </c>
      <c r="F50" s="496" t="e">
        <f>'Mapa Final'!#REF!</f>
        <v>#REF!</v>
      </c>
      <c r="G50" s="496" t="e">
        <f>'Mapa Final'!#REF!</f>
        <v>#REF!</v>
      </c>
      <c r="H50" s="499" t="e">
        <f>'Mapa Final'!#REF!</f>
        <v>#REF!</v>
      </c>
      <c r="I50" s="502" t="e">
        <f>'Mapa Final'!#REF!</f>
        <v>#REF!</v>
      </c>
      <c r="J50" s="508" t="e">
        <f>'Mapa Final'!#REF!</f>
        <v>#REF!</v>
      </c>
      <c r="K50" s="511" t="e">
        <f>'Mapa Final'!#REF!</f>
        <v>#REF!</v>
      </c>
      <c r="L50" s="511" t="e">
        <f>'Mapa Final'!#REF!</f>
        <v>#REF!</v>
      </c>
      <c r="M50" s="505" t="e">
        <f>'Mapa Final'!#REF!</f>
        <v>#REF!</v>
      </c>
      <c r="N50" s="511" t="e">
        <f>'Mapa Final'!#REF!</f>
        <v>#REF!</v>
      </c>
      <c r="O50" s="490"/>
      <c r="P50" s="490"/>
      <c r="Q50" s="490"/>
      <c r="R50" s="490"/>
      <c r="S50" s="490"/>
      <c r="T50" s="490"/>
    </row>
    <row r="51" spans="1:20">
      <c r="A51" s="483"/>
      <c r="B51" s="540"/>
      <c r="C51" s="494"/>
      <c r="D51" s="494"/>
      <c r="E51" s="497"/>
      <c r="F51" s="497"/>
      <c r="G51" s="497"/>
      <c r="H51" s="500"/>
      <c r="I51" s="503"/>
      <c r="J51" s="509"/>
      <c r="K51" s="512"/>
      <c r="L51" s="512"/>
      <c r="M51" s="506"/>
      <c r="N51" s="512"/>
      <c r="O51" s="491"/>
      <c r="P51" s="491"/>
      <c r="Q51" s="491"/>
      <c r="R51" s="491"/>
      <c r="S51" s="491"/>
      <c r="T51" s="491"/>
    </row>
    <row r="52" spans="1:20">
      <c r="A52" s="483"/>
      <c r="B52" s="540"/>
      <c r="C52" s="494"/>
      <c r="D52" s="494"/>
      <c r="E52" s="497"/>
      <c r="F52" s="497"/>
      <c r="G52" s="497"/>
      <c r="H52" s="500"/>
      <c r="I52" s="503"/>
      <c r="J52" s="509"/>
      <c r="K52" s="512"/>
      <c r="L52" s="512"/>
      <c r="M52" s="506"/>
      <c r="N52" s="512"/>
      <c r="O52" s="491"/>
      <c r="P52" s="491"/>
      <c r="Q52" s="491"/>
      <c r="R52" s="491"/>
      <c r="S52" s="491"/>
      <c r="T52" s="491"/>
    </row>
    <row r="53" spans="1:20">
      <c r="A53" s="483"/>
      <c r="B53" s="540"/>
      <c r="C53" s="494"/>
      <c r="D53" s="494"/>
      <c r="E53" s="497"/>
      <c r="F53" s="497"/>
      <c r="G53" s="497"/>
      <c r="H53" s="500"/>
      <c r="I53" s="503"/>
      <c r="J53" s="509"/>
      <c r="K53" s="512"/>
      <c r="L53" s="512"/>
      <c r="M53" s="506"/>
      <c r="N53" s="512"/>
      <c r="O53" s="491"/>
      <c r="P53" s="491"/>
      <c r="Q53" s="491"/>
      <c r="R53" s="491"/>
      <c r="S53" s="491"/>
      <c r="T53" s="491"/>
    </row>
    <row r="54" spans="1:20" ht="15.75" thickBot="1">
      <c r="A54" s="484"/>
      <c r="B54" s="541"/>
      <c r="C54" s="495"/>
      <c r="D54" s="495"/>
      <c r="E54" s="498"/>
      <c r="F54" s="498"/>
      <c r="G54" s="498"/>
      <c r="H54" s="501"/>
      <c r="I54" s="504"/>
      <c r="J54" s="510"/>
      <c r="K54" s="513"/>
      <c r="L54" s="513"/>
      <c r="M54" s="507"/>
      <c r="N54" s="513"/>
      <c r="O54" s="492"/>
      <c r="P54" s="492"/>
      <c r="Q54" s="492"/>
      <c r="R54" s="492"/>
      <c r="S54" s="492"/>
      <c r="T54" s="492"/>
    </row>
    <row r="55" spans="1:20">
      <c r="A55" s="482" t="e">
        <f>'Mapa Final'!#REF!</f>
        <v>#REF!</v>
      </c>
      <c r="B55" s="485" t="e">
        <f>'Mapa Final'!#REF!</f>
        <v>#REF!</v>
      </c>
      <c r="C55" s="493" t="e">
        <f>'Mapa Final'!#REF!</f>
        <v>#REF!</v>
      </c>
      <c r="D55" s="493" t="e">
        <f>'Mapa Final'!#REF!</f>
        <v>#REF!</v>
      </c>
      <c r="E55" s="496" t="e">
        <f>'Mapa Final'!#REF!</f>
        <v>#REF!</v>
      </c>
      <c r="F55" s="496" t="e">
        <f>'Mapa Final'!#REF!</f>
        <v>#REF!</v>
      </c>
      <c r="G55" s="496" t="e">
        <f>'Mapa Final'!#REF!</f>
        <v>#REF!</v>
      </c>
      <c r="H55" s="499" t="e">
        <f>'Mapa Final'!#REF!</f>
        <v>#REF!</v>
      </c>
      <c r="I55" s="502" t="e">
        <f>'Mapa Final'!#REF!</f>
        <v>#REF!</v>
      </c>
      <c r="J55" s="508" t="e">
        <f>'Mapa Final'!#REF!</f>
        <v>#REF!</v>
      </c>
      <c r="K55" s="511" t="e">
        <f>'Mapa Final'!#REF!</f>
        <v>#REF!</v>
      </c>
      <c r="L55" s="511" t="e">
        <f>'Mapa Final'!#REF!</f>
        <v>#REF!</v>
      </c>
      <c r="M55" s="505" t="e">
        <f>'Mapa Final'!#REF!</f>
        <v>#REF!</v>
      </c>
      <c r="N55" s="511" t="e">
        <f>'Mapa Final'!#REF!</f>
        <v>#REF!</v>
      </c>
      <c r="O55" s="490"/>
      <c r="P55" s="490"/>
      <c r="Q55" s="490"/>
      <c r="R55" s="490"/>
      <c r="S55" s="490"/>
      <c r="T55" s="490"/>
    </row>
    <row r="56" spans="1:20">
      <c r="A56" s="483"/>
      <c r="B56" s="540"/>
      <c r="C56" s="494"/>
      <c r="D56" s="494"/>
      <c r="E56" s="497"/>
      <c r="F56" s="497"/>
      <c r="G56" s="497"/>
      <c r="H56" s="500"/>
      <c r="I56" s="503"/>
      <c r="J56" s="509"/>
      <c r="K56" s="512"/>
      <c r="L56" s="512"/>
      <c r="M56" s="506"/>
      <c r="N56" s="512"/>
      <c r="O56" s="491"/>
      <c r="P56" s="491"/>
      <c r="Q56" s="491"/>
      <c r="R56" s="491"/>
      <c r="S56" s="491"/>
      <c r="T56" s="491"/>
    </row>
    <row r="57" spans="1:20">
      <c r="A57" s="483"/>
      <c r="B57" s="540"/>
      <c r="C57" s="494"/>
      <c r="D57" s="494"/>
      <c r="E57" s="497"/>
      <c r="F57" s="497"/>
      <c r="G57" s="497"/>
      <c r="H57" s="500"/>
      <c r="I57" s="503"/>
      <c r="J57" s="509"/>
      <c r="K57" s="512"/>
      <c r="L57" s="512"/>
      <c r="M57" s="506"/>
      <c r="N57" s="512"/>
      <c r="O57" s="491"/>
      <c r="P57" s="491"/>
      <c r="Q57" s="491"/>
      <c r="R57" s="491"/>
      <c r="S57" s="491"/>
      <c r="T57" s="491"/>
    </row>
    <row r="58" spans="1:20">
      <c r="A58" s="483"/>
      <c r="B58" s="540"/>
      <c r="C58" s="494"/>
      <c r="D58" s="494"/>
      <c r="E58" s="497"/>
      <c r="F58" s="497"/>
      <c r="G58" s="497"/>
      <c r="H58" s="500"/>
      <c r="I58" s="503"/>
      <c r="J58" s="509"/>
      <c r="K58" s="512"/>
      <c r="L58" s="512"/>
      <c r="M58" s="506"/>
      <c r="N58" s="512"/>
      <c r="O58" s="491"/>
      <c r="P58" s="491"/>
      <c r="Q58" s="491"/>
      <c r="R58" s="491"/>
      <c r="S58" s="491"/>
      <c r="T58" s="491"/>
    </row>
    <row r="59" spans="1:20" ht="15.75" thickBot="1">
      <c r="A59" s="484"/>
      <c r="B59" s="541"/>
      <c r="C59" s="495"/>
      <c r="D59" s="495"/>
      <c r="E59" s="498"/>
      <c r="F59" s="498"/>
      <c r="G59" s="498"/>
      <c r="H59" s="501"/>
      <c r="I59" s="504"/>
      <c r="J59" s="510"/>
      <c r="K59" s="513"/>
      <c r="L59" s="513"/>
      <c r="M59" s="507"/>
      <c r="N59" s="513"/>
      <c r="O59" s="492"/>
      <c r="P59" s="492"/>
      <c r="Q59" s="492"/>
      <c r="R59" s="492"/>
      <c r="S59" s="492"/>
      <c r="T59" s="492"/>
    </row>
  </sheetData>
  <mergeCells count="219">
    <mergeCell ref="R1:T3"/>
    <mergeCell ref="A4:C4"/>
    <mergeCell ref="D4:N4"/>
    <mergeCell ref="O4:Q4"/>
    <mergeCell ref="A5:C5"/>
    <mergeCell ref="D5:N5"/>
    <mergeCell ref="A6:C6"/>
    <mergeCell ref="D6:N6"/>
    <mergeCell ref="A7:F7"/>
    <mergeCell ref="H7:J7"/>
    <mergeCell ref="K7:M7"/>
    <mergeCell ref="N7:N8"/>
    <mergeCell ref="A1:C2"/>
    <mergeCell ref="D1:Q3"/>
    <mergeCell ref="O7:O8"/>
    <mergeCell ref="P7:Q7"/>
    <mergeCell ref="R7:S7"/>
    <mergeCell ref="T7:T8"/>
    <mergeCell ref="A9:N9"/>
    <mergeCell ref="A10:A14"/>
    <mergeCell ref="C10:C14"/>
    <mergeCell ref="D10:D14"/>
    <mergeCell ref="E10:E14"/>
    <mergeCell ref="F10:F14"/>
    <mergeCell ref="S10:S14"/>
    <mergeCell ref="T10:T14"/>
    <mergeCell ref="A15:A19"/>
    <mergeCell ref="C15:C19"/>
    <mergeCell ref="D15:D19"/>
    <mergeCell ref="E15:E19"/>
    <mergeCell ref="F15:F19"/>
    <mergeCell ref="G15:G19"/>
    <mergeCell ref="H15:H19"/>
    <mergeCell ref="I15:I19"/>
    <mergeCell ref="M10:M14"/>
    <mergeCell ref="N10:N14"/>
    <mergeCell ref="O10:O14"/>
    <mergeCell ref="P10:P14"/>
    <mergeCell ref="Q10:Q14"/>
    <mergeCell ref="R10:R14"/>
    <mergeCell ref="G10:G14"/>
    <mergeCell ref="H10:H14"/>
    <mergeCell ref="I10:I14"/>
    <mergeCell ref="J10:J14"/>
    <mergeCell ref="K10:K14"/>
    <mergeCell ref="L10:L14"/>
    <mergeCell ref="P15:P19"/>
    <mergeCell ref="Q15:Q19"/>
    <mergeCell ref="R15:R19"/>
    <mergeCell ref="S15:S19"/>
    <mergeCell ref="T15:T19"/>
    <mergeCell ref="N15:N19"/>
    <mergeCell ref="O15:O19"/>
    <mergeCell ref="A20:A24"/>
    <mergeCell ref="C20:C24"/>
    <mergeCell ref="D20:D24"/>
    <mergeCell ref="E20:E24"/>
    <mergeCell ref="F20:F24"/>
    <mergeCell ref="J15:J19"/>
    <mergeCell ref="K15:K19"/>
    <mergeCell ref="L15:L19"/>
    <mergeCell ref="M15:M19"/>
    <mergeCell ref="S20:S24"/>
    <mergeCell ref="T20:T24"/>
    <mergeCell ref="A25:A29"/>
    <mergeCell ref="C25:C29"/>
    <mergeCell ref="D25:D29"/>
    <mergeCell ref="E25:E29"/>
    <mergeCell ref="F25:F29"/>
    <mergeCell ref="G25:G29"/>
    <mergeCell ref="H25:H29"/>
    <mergeCell ref="I25:I29"/>
    <mergeCell ref="M20:M24"/>
    <mergeCell ref="N20:N24"/>
    <mergeCell ref="O20:O24"/>
    <mergeCell ref="P20:P24"/>
    <mergeCell ref="Q20:Q24"/>
    <mergeCell ref="R20:R24"/>
    <mergeCell ref="G20:G24"/>
    <mergeCell ref="H20:H24"/>
    <mergeCell ref="I20:I24"/>
    <mergeCell ref="J20:J24"/>
    <mergeCell ref="K20:K24"/>
    <mergeCell ref="L20:L24"/>
    <mergeCell ref="P25:P29"/>
    <mergeCell ref="Q25:Q29"/>
    <mergeCell ref="R25:R29"/>
    <mergeCell ref="S25:S29"/>
    <mergeCell ref="T25:T29"/>
    <mergeCell ref="A30:A34"/>
    <mergeCell ref="C30:C34"/>
    <mergeCell ref="D30:D34"/>
    <mergeCell ref="E30:E34"/>
    <mergeCell ref="F30:F34"/>
    <mergeCell ref="J25:J29"/>
    <mergeCell ref="K25:K29"/>
    <mergeCell ref="L25:L29"/>
    <mergeCell ref="M25:M29"/>
    <mergeCell ref="N25:N29"/>
    <mergeCell ref="O25:O29"/>
    <mergeCell ref="S30:S34"/>
    <mergeCell ref="T30:T34"/>
    <mergeCell ref="N30:N34"/>
    <mergeCell ref="O30:O34"/>
    <mergeCell ref="P30:P34"/>
    <mergeCell ref="Q30:Q34"/>
    <mergeCell ref="R30:R34"/>
    <mergeCell ref="C35:C39"/>
    <mergeCell ref="D35:D39"/>
    <mergeCell ref="E35:E39"/>
    <mergeCell ref="F35:F39"/>
    <mergeCell ref="G35:G39"/>
    <mergeCell ref="H35:H39"/>
    <mergeCell ref="I35:I39"/>
    <mergeCell ref="M30:M34"/>
    <mergeCell ref="G30:G34"/>
    <mergeCell ref="H30:H34"/>
    <mergeCell ref="I30:I34"/>
    <mergeCell ref="J30:J34"/>
    <mergeCell ref="K30:K34"/>
    <mergeCell ref="L30:L34"/>
    <mergeCell ref="P35:P39"/>
    <mergeCell ref="Q35:Q39"/>
    <mergeCell ref="R35:R39"/>
    <mergeCell ref="S35:S39"/>
    <mergeCell ref="T35:T39"/>
    <mergeCell ref="A40:A44"/>
    <mergeCell ref="C40:C44"/>
    <mergeCell ref="D40:D44"/>
    <mergeCell ref="E40:E44"/>
    <mergeCell ref="F40:F44"/>
    <mergeCell ref="J35:J39"/>
    <mergeCell ref="K35:K39"/>
    <mergeCell ref="L35:L39"/>
    <mergeCell ref="M35:M39"/>
    <mergeCell ref="N35:N39"/>
    <mergeCell ref="O35:O39"/>
    <mergeCell ref="S40:S44"/>
    <mergeCell ref="T40:T44"/>
    <mergeCell ref="N40:N44"/>
    <mergeCell ref="O40:O44"/>
    <mergeCell ref="P40:P44"/>
    <mergeCell ref="Q40:Q44"/>
    <mergeCell ref="R40:R44"/>
    <mergeCell ref="A35:A39"/>
    <mergeCell ref="C45:C49"/>
    <mergeCell ref="D45:D49"/>
    <mergeCell ref="E45:E49"/>
    <mergeCell ref="F45:F49"/>
    <mergeCell ref="G45:G49"/>
    <mergeCell ref="H45:H49"/>
    <mergeCell ref="I45:I49"/>
    <mergeCell ref="M40:M44"/>
    <mergeCell ref="G40:G44"/>
    <mergeCell ref="H40:H44"/>
    <mergeCell ref="I40:I44"/>
    <mergeCell ref="J40:J44"/>
    <mergeCell ref="K40:K44"/>
    <mergeCell ref="L40:L44"/>
    <mergeCell ref="P45:P49"/>
    <mergeCell ref="Q45:Q49"/>
    <mergeCell ref="R45:R49"/>
    <mergeCell ref="S45:S49"/>
    <mergeCell ref="T45:T49"/>
    <mergeCell ref="A50:A54"/>
    <mergeCell ref="C50:C54"/>
    <mergeCell ref="D50:D54"/>
    <mergeCell ref="E50:E54"/>
    <mergeCell ref="F50:F54"/>
    <mergeCell ref="J45:J49"/>
    <mergeCell ref="K45:K49"/>
    <mergeCell ref="L45:L49"/>
    <mergeCell ref="M45:M49"/>
    <mergeCell ref="N45:N49"/>
    <mergeCell ref="O45:O49"/>
    <mergeCell ref="S50:S54"/>
    <mergeCell ref="T50:T54"/>
    <mergeCell ref="N50:N54"/>
    <mergeCell ref="O50:O54"/>
    <mergeCell ref="P50:P54"/>
    <mergeCell ref="Q50:Q54"/>
    <mergeCell ref="R50:R54"/>
    <mergeCell ref="A45:A49"/>
    <mergeCell ref="A55:A59"/>
    <mergeCell ref="C55:C59"/>
    <mergeCell ref="D55:D59"/>
    <mergeCell ref="E55:E59"/>
    <mergeCell ref="F55:F59"/>
    <mergeCell ref="G55:G59"/>
    <mergeCell ref="H55:H59"/>
    <mergeCell ref="I55:I59"/>
    <mergeCell ref="M50:M54"/>
    <mergeCell ref="G50:G54"/>
    <mergeCell ref="H50:H54"/>
    <mergeCell ref="I50:I54"/>
    <mergeCell ref="J50:J54"/>
    <mergeCell ref="K50:K54"/>
    <mergeCell ref="L50:L54"/>
    <mergeCell ref="B55:B59"/>
    <mergeCell ref="P55:P59"/>
    <mergeCell ref="Q55:Q59"/>
    <mergeCell ref="R55:R59"/>
    <mergeCell ref="S55:S59"/>
    <mergeCell ref="T55:T59"/>
    <mergeCell ref="J55:J59"/>
    <mergeCell ref="K55:K59"/>
    <mergeCell ref="L55:L59"/>
    <mergeCell ref="M55:M59"/>
    <mergeCell ref="N55:N59"/>
    <mergeCell ref="O55:O59"/>
    <mergeCell ref="B10:B14"/>
    <mergeCell ref="B15:B19"/>
    <mergeCell ref="B20:B24"/>
    <mergeCell ref="B25:B29"/>
    <mergeCell ref="B30:B34"/>
    <mergeCell ref="B35:B39"/>
    <mergeCell ref="B40:B44"/>
    <mergeCell ref="B45:B49"/>
    <mergeCell ref="B50:B54"/>
  </mergeCells>
  <conditionalFormatting sqref="D8:G8 H7 H60:J1048576 A7:B7">
    <cfRule type="containsText" dxfId="597" priority="669" operator="containsText" text="3- Moderado">
      <formula>NOT(ISERROR(SEARCH("3- Moderado",A7)))</formula>
    </cfRule>
    <cfRule type="containsText" dxfId="596" priority="670" operator="containsText" text="6- Moderado">
      <formula>NOT(ISERROR(SEARCH("6- Moderado",A7)))</formula>
    </cfRule>
    <cfRule type="containsText" dxfId="595" priority="671" operator="containsText" text="4- Moderado">
      <formula>NOT(ISERROR(SEARCH("4- Moderado",A7)))</formula>
    </cfRule>
    <cfRule type="containsText" dxfId="594" priority="672" operator="containsText" text="3- Bajo">
      <formula>NOT(ISERROR(SEARCH("3- Bajo",A7)))</formula>
    </cfRule>
    <cfRule type="containsText" dxfId="593" priority="673" operator="containsText" text="4- Bajo">
      <formula>NOT(ISERROR(SEARCH("4- Bajo",A7)))</formula>
    </cfRule>
    <cfRule type="containsText" dxfId="592" priority="674" operator="containsText" text="1- Bajo">
      <formula>NOT(ISERROR(SEARCH("1- Bajo",A7)))</formula>
    </cfRule>
  </conditionalFormatting>
  <conditionalFormatting sqref="H8:J8">
    <cfRule type="containsText" dxfId="591" priority="662" operator="containsText" text="3- Moderado">
      <formula>NOT(ISERROR(SEARCH("3- Moderado",H8)))</formula>
    </cfRule>
    <cfRule type="containsText" dxfId="590" priority="663" operator="containsText" text="6- Moderado">
      <formula>NOT(ISERROR(SEARCH("6- Moderado",H8)))</formula>
    </cfRule>
    <cfRule type="containsText" dxfId="589" priority="664" operator="containsText" text="4- Moderado">
      <formula>NOT(ISERROR(SEARCH("4- Moderado",H8)))</formula>
    </cfRule>
    <cfRule type="containsText" dxfId="588" priority="665" operator="containsText" text="3- Bajo">
      <formula>NOT(ISERROR(SEARCH("3- Bajo",H8)))</formula>
    </cfRule>
    <cfRule type="containsText" dxfId="587" priority="666" operator="containsText" text="4- Bajo">
      <formula>NOT(ISERROR(SEARCH("4- Bajo",H8)))</formula>
    </cfRule>
    <cfRule type="containsText" dxfId="586" priority="668" operator="containsText" text="1- Bajo">
      <formula>NOT(ISERROR(SEARCH("1- Bajo",H8)))</formula>
    </cfRule>
  </conditionalFormatting>
  <conditionalFormatting sqref="J8 J60:J1048576">
    <cfRule type="containsText" dxfId="585" priority="651" operator="containsText" text="25- Extremo">
      <formula>NOT(ISERROR(SEARCH("25- Extremo",J8)))</formula>
    </cfRule>
    <cfRule type="containsText" dxfId="584" priority="652" operator="containsText" text="20- Extremo">
      <formula>NOT(ISERROR(SEARCH("20- Extremo",J8)))</formula>
    </cfRule>
    <cfRule type="containsText" dxfId="583" priority="653" operator="containsText" text="15- Extremo">
      <formula>NOT(ISERROR(SEARCH("15- Extremo",J8)))</formula>
    </cfRule>
    <cfRule type="containsText" dxfId="582" priority="654" operator="containsText" text="10- Extremo">
      <formula>NOT(ISERROR(SEARCH("10- Extremo",J8)))</formula>
    </cfRule>
    <cfRule type="containsText" dxfId="581" priority="655" operator="containsText" text="5- Extremo">
      <formula>NOT(ISERROR(SEARCH("5- Extremo",J8)))</formula>
    </cfRule>
    <cfRule type="containsText" dxfId="580" priority="656" operator="containsText" text="12- Alto">
      <formula>NOT(ISERROR(SEARCH("12- Alto",J8)))</formula>
    </cfRule>
    <cfRule type="containsText" dxfId="579" priority="657" operator="containsText" text="10- Alto">
      <formula>NOT(ISERROR(SEARCH("10- Alto",J8)))</formula>
    </cfRule>
    <cfRule type="containsText" dxfId="578" priority="658" operator="containsText" text="9- Alto">
      <formula>NOT(ISERROR(SEARCH("9- Alto",J8)))</formula>
    </cfRule>
    <cfRule type="containsText" dxfId="577" priority="659" operator="containsText" text="8- Alto">
      <formula>NOT(ISERROR(SEARCH("8- Alto",J8)))</formula>
    </cfRule>
    <cfRule type="containsText" dxfId="576" priority="660" operator="containsText" text="5- Alto">
      <formula>NOT(ISERROR(SEARCH("5- Alto",J8)))</formula>
    </cfRule>
    <cfRule type="containsText" dxfId="575" priority="661" operator="containsText" text="4- Alto">
      <formula>NOT(ISERROR(SEARCH("4- Alto",J8)))</formula>
    </cfRule>
    <cfRule type="containsText" dxfId="574" priority="667" operator="containsText" text="2- Bajo">
      <formula>NOT(ISERROR(SEARCH("2- Bajo",J8)))</formula>
    </cfRule>
  </conditionalFormatting>
  <conditionalFormatting sqref="K10:L10 K15:L15 K20:L20">
    <cfRule type="containsText" dxfId="573" priority="645" operator="containsText" text="3- Moderado">
      <formula>NOT(ISERROR(SEARCH("3- Moderado",K10)))</formula>
    </cfRule>
    <cfRule type="containsText" dxfId="572" priority="646" operator="containsText" text="6- Moderado">
      <formula>NOT(ISERROR(SEARCH("6- Moderado",K10)))</formula>
    </cfRule>
    <cfRule type="containsText" dxfId="571" priority="647" operator="containsText" text="4- Moderado">
      <formula>NOT(ISERROR(SEARCH("4- Moderado",K10)))</formula>
    </cfRule>
    <cfRule type="containsText" dxfId="570" priority="648" operator="containsText" text="3- Bajo">
      <formula>NOT(ISERROR(SEARCH("3- Bajo",K10)))</formula>
    </cfRule>
    <cfRule type="containsText" dxfId="569" priority="649" operator="containsText" text="4- Bajo">
      <formula>NOT(ISERROR(SEARCH("4- Bajo",K10)))</formula>
    </cfRule>
    <cfRule type="containsText" dxfId="568" priority="650" operator="containsText" text="1- Bajo">
      <formula>NOT(ISERROR(SEARCH("1- Bajo",K10)))</formula>
    </cfRule>
  </conditionalFormatting>
  <conditionalFormatting sqref="H10:I10 H15:I15 H20:I20">
    <cfRule type="containsText" dxfId="567" priority="639" operator="containsText" text="3- Moderado">
      <formula>NOT(ISERROR(SEARCH("3- Moderado",H10)))</formula>
    </cfRule>
    <cfRule type="containsText" dxfId="566" priority="640" operator="containsText" text="6- Moderado">
      <formula>NOT(ISERROR(SEARCH("6- Moderado",H10)))</formula>
    </cfRule>
    <cfRule type="containsText" dxfId="565" priority="641" operator="containsText" text="4- Moderado">
      <formula>NOT(ISERROR(SEARCH("4- Moderado",H10)))</formula>
    </cfRule>
    <cfRule type="containsText" dxfId="564" priority="642" operator="containsText" text="3- Bajo">
      <formula>NOT(ISERROR(SEARCH("3- Bajo",H10)))</formula>
    </cfRule>
    <cfRule type="containsText" dxfId="563" priority="643" operator="containsText" text="4- Bajo">
      <formula>NOT(ISERROR(SEARCH("4- Bajo",H10)))</formula>
    </cfRule>
    <cfRule type="containsText" dxfId="562" priority="644" operator="containsText" text="1- Bajo">
      <formula>NOT(ISERROR(SEARCH("1- Bajo",H10)))</formula>
    </cfRule>
  </conditionalFormatting>
  <conditionalFormatting sqref="A10:E10 E15 A15:B15 B20 B25 B30 B35 B40 B45 B50 B55">
    <cfRule type="containsText" dxfId="561" priority="633" operator="containsText" text="3- Moderado">
      <formula>NOT(ISERROR(SEARCH("3- Moderado",A10)))</formula>
    </cfRule>
    <cfRule type="containsText" dxfId="560" priority="634" operator="containsText" text="6- Moderado">
      <formula>NOT(ISERROR(SEARCH("6- Moderado",A10)))</formula>
    </cfRule>
    <cfRule type="containsText" dxfId="559" priority="635" operator="containsText" text="4- Moderado">
      <formula>NOT(ISERROR(SEARCH("4- Moderado",A10)))</formula>
    </cfRule>
    <cfRule type="containsText" dxfId="558" priority="636" operator="containsText" text="3- Bajo">
      <formula>NOT(ISERROR(SEARCH("3- Bajo",A10)))</formula>
    </cfRule>
    <cfRule type="containsText" dxfId="557" priority="637" operator="containsText" text="4- Bajo">
      <formula>NOT(ISERROR(SEARCH("4- Bajo",A10)))</formula>
    </cfRule>
    <cfRule type="containsText" dxfId="556" priority="638" operator="containsText" text="1- Bajo">
      <formula>NOT(ISERROR(SEARCH("1- Bajo",A10)))</formula>
    </cfRule>
  </conditionalFormatting>
  <conditionalFormatting sqref="F10:G10 F15:G15">
    <cfRule type="containsText" dxfId="555" priority="627" operator="containsText" text="3- Moderado">
      <formula>NOT(ISERROR(SEARCH("3- Moderado",F10)))</formula>
    </cfRule>
    <cfRule type="containsText" dxfId="554" priority="628" operator="containsText" text="6- Moderado">
      <formula>NOT(ISERROR(SEARCH("6- Moderado",F10)))</formula>
    </cfRule>
    <cfRule type="containsText" dxfId="553" priority="629" operator="containsText" text="4- Moderado">
      <formula>NOT(ISERROR(SEARCH("4- Moderado",F10)))</formula>
    </cfRule>
    <cfRule type="containsText" dxfId="552" priority="630" operator="containsText" text="3- Bajo">
      <formula>NOT(ISERROR(SEARCH("3- Bajo",F10)))</formula>
    </cfRule>
    <cfRule type="containsText" dxfId="551" priority="631" operator="containsText" text="4- Bajo">
      <formula>NOT(ISERROR(SEARCH("4- Bajo",F10)))</formula>
    </cfRule>
    <cfRule type="containsText" dxfId="550" priority="632" operator="containsText" text="1- Bajo">
      <formula>NOT(ISERROR(SEARCH("1- Bajo",F10)))</formula>
    </cfRule>
  </conditionalFormatting>
  <conditionalFormatting sqref="K8">
    <cfRule type="containsText" dxfId="549" priority="621" operator="containsText" text="3- Moderado">
      <formula>NOT(ISERROR(SEARCH("3- Moderado",K8)))</formula>
    </cfRule>
    <cfRule type="containsText" dxfId="548" priority="622" operator="containsText" text="6- Moderado">
      <formula>NOT(ISERROR(SEARCH("6- Moderado",K8)))</formula>
    </cfRule>
    <cfRule type="containsText" dxfId="547" priority="623" operator="containsText" text="4- Moderado">
      <formula>NOT(ISERROR(SEARCH("4- Moderado",K8)))</formula>
    </cfRule>
    <cfRule type="containsText" dxfId="546" priority="624" operator="containsText" text="3- Bajo">
      <formula>NOT(ISERROR(SEARCH("3- Bajo",K8)))</formula>
    </cfRule>
    <cfRule type="containsText" dxfId="545" priority="625" operator="containsText" text="4- Bajo">
      <formula>NOT(ISERROR(SEARCH("4- Bajo",K8)))</formula>
    </cfRule>
    <cfRule type="containsText" dxfId="544" priority="626" operator="containsText" text="1- Bajo">
      <formula>NOT(ISERROR(SEARCH("1- Bajo",K8)))</formula>
    </cfRule>
  </conditionalFormatting>
  <conditionalFormatting sqref="L8">
    <cfRule type="containsText" dxfId="543" priority="615" operator="containsText" text="3- Moderado">
      <formula>NOT(ISERROR(SEARCH("3- Moderado",L8)))</formula>
    </cfRule>
    <cfRule type="containsText" dxfId="542" priority="616" operator="containsText" text="6- Moderado">
      <formula>NOT(ISERROR(SEARCH("6- Moderado",L8)))</formula>
    </cfRule>
    <cfRule type="containsText" dxfId="541" priority="617" operator="containsText" text="4- Moderado">
      <formula>NOT(ISERROR(SEARCH("4- Moderado",L8)))</formula>
    </cfRule>
    <cfRule type="containsText" dxfId="540" priority="618" operator="containsText" text="3- Bajo">
      <formula>NOT(ISERROR(SEARCH("3- Bajo",L8)))</formula>
    </cfRule>
    <cfRule type="containsText" dxfId="539" priority="619" operator="containsText" text="4- Bajo">
      <formula>NOT(ISERROR(SEARCH("4- Bajo",L8)))</formula>
    </cfRule>
    <cfRule type="containsText" dxfId="538" priority="620" operator="containsText" text="1- Bajo">
      <formula>NOT(ISERROR(SEARCH("1- Bajo",L8)))</formula>
    </cfRule>
  </conditionalFormatting>
  <conditionalFormatting sqref="M8">
    <cfRule type="containsText" dxfId="537" priority="609" operator="containsText" text="3- Moderado">
      <formula>NOT(ISERROR(SEARCH("3- Moderado",M8)))</formula>
    </cfRule>
    <cfRule type="containsText" dxfId="536" priority="610" operator="containsText" text="6- Moderado">
      <formula>NOT(ISERROR(SEARCH("6- Moderado",M8)))</formula>
    </cfRule>
    <cfRule type="containsText" dxfId="535" priority="611" operator="containsText" text="4- Moderado">
      <formula>NOT(ISERROR(SEARCH("4- Moderado",M8)))</formula>
    </cfRule>
    <cfRule type="containsText" dxfId="534" priority="612" operator="containsText" text="3- Bajo">
      <formula>NOT(ISERROR(SEARCH("3- Bajo",M8)))</formula>
    </cfRule>
    <cfRule type="containsText" dxfId="533" priority="613" operator="containsText" text="4- Bajo">
      <formula>NOT(ISERROR(SEARCH("4- Bajo",M8)))</formula>
    </cfRule>
    <cfRule type="containsText" dxfId="532" priority="614" operator="containsText" text="1- Bajo">
      <formula>NOT(ISERROR(SEARCH("1- Bajo",M8)))</formula>
    </cfRule>
  </conditionalFormatting>
  <conditionalFormatting sqref="J10:J24">
    <cfRule type="containsText" dxfId="531" priority="604" operator="containsText" text="Bajo">
      <formula>NOT(ISERROR(SEARCH("Bajo",J10)))</formula>
    </cfRule>
    <cfRule type="containsText" dxfId="530" priority="605" operator="containsText" text="Moderado">
      <formula>NOT(ISERROR(SEARCH("Moderado",J10)))</formula>
    </cfRule>
    <cfRule type="containsText" dxfId="529" priority="606" operator="containsText" text="Alto">
      <formula>NOT(ISERROR(SEARCH("Alto",J10)))</formula>
    </cfRule>
    <cfRule type="containsText" dxfId="528" priority="607" operator="containsText" text="Extremo">
      <formula>NOT(ISERROR(SEARCH("Extremo",J10)))</formula>
    </cfRule>
    <cfRule type="colorScale" priority="608">
      <colorScale>
        <cfvo type="min"/>
        <cfvo type="max"/>
        <color rgb="FFFF7128"/>
        <color rgb="FFFFEF9C"/>
      </colorScale>
    </cfRule>
  </conditionalFormatting>
  <conditionalFormatting sqref="M10:M24">
    <cfRule type="containsText" dxfId="527" priority="579" operator="containsText" text="Moderado">
      <formula>NOT(ISERROR(SEARCH("Moderado",M10)))</formula>
    </cfRule>
    <cfRule type="containsText" dxfId="526" priority="599" operator="containsText" text="Bajo">
      <formula>NOT(ISERROR(SEARCH("Bajo",M10)))</formula>
    </cfRule>
    <cfRule type="containsText" dxfId="525" priority="600" operator="containsText" text="Moderado">
      <formula>NOT(ISERROR(SEARCH("Moderado",M10)))</formula>
    </cfRule>
    <cfRule type="containsText" dxfId="524" priority="601" operator="containsText" text="Alto">
      <formula>NOT(ISERROR(SEARCH("Alto",M10)))</formula>
    </cfRule>
    <cfRule type="containsText" dxfId="523" priority="602" operator="containsText" text="Extremo">
      <formula>NOT(ISERROR(SEARCH("Extremo",M10)))</formula>
    </cfRule>
    <cfRule type="colorScale" priority="603">
      <colorScale>
        <cfvo type="min"/>
        <cfvo type="max"/>
        <color rgb="FFFF7128"/>
        <color rgb="FFFFEF9C"/>
      </colorScale>
    </cfRule>
  </conditionalFormatting>
  <conditionalFormatting sqref="N10 N15 N20">
    <cfRule type="containsText" dxfId="522" priority="593" operator="containsText" text="3- Moderado">
      <formula>NOT(ISERROR(SEARCH("3- Moderado",N10)))</formula>
    </cfRule>
    <cfRule type="containsText" dxfId="521" priority="594" operator="containsText" text="6- Moderado">
      <formula>NOT(ISERROR(SEARCH("6- Moderado",N10)))</formula>
    </cfRule>
    <cfRule type="containsText" dxfId="520" priority="595" operator="containsText" text="4- Moderado">
      <formula>NOT(ISERROR(SEARCH("4- Moderado",N10)))</formula>
    </cfRule>
    <cfRule type="containsText" dxfId="519" priority="596" operator="containsText" text="3- Bajo">
      <formula>NOT(ISERROR(SEARCH("3- Bajo",N10)))</formula>
    </cfRule>
    <cfRule type="containsText" dxfId="518" priority="597" operator="containsText" text="4- Bajo">
      <formula>NOT(ISERROR(SEARCH("4- Bajo",N10)))</formula>
    </cfRule>
    <cfRule type="containsText" dxfId="517" priority="598" operator="containsText" text="1- Bajo">
      <formula>NOT(ISERROR(SEARCH("1- Bajo",N10)))</formula>
    </cfRule>
  </conditionalFormatting>
  <conditionalFormatting sqref="H10:H24">
    <cfRule type="containsText" dxfId="516" priority="580" operator="containsText" text="Muy Alta">
      <formula>NOT(ISERROR(SEARCH("Muy Alta",H10)))</formula>
    </cfRule>
    <cfRule type="containsText" dxfId="515" priority="581" operator="containsText" text="Alta">
      <formula>NOT(ISERROR(SEARCH("Alta",H10)))</formula>
    </cfRule>
    <cfRule type="containsText" dxfId="514" priority="582" operator="containsText" text="Muy Alta">
      <formula>NOT(ISERROR(SEARCH("Muy Alta",H10)))</formula>
    </cfRule>
    <cfRule type="containsText" dxfId="513" priority="587" operator="containsText" text="Muy Baja">
      <formula>NOT(ISERROR(SEARCH("Muy Baja",H10)))</formula>
    </cfRule>
    <cfRule type="containsText" dxfId="512" priority="588" operator="containsText" text="Baja">
      <formula>NOT(ISERROR(SEARCH("Baja",H10)))</formula>
    </cfRule>
    <cfRule type="containsText" dxfId="511" priority="589" operator="containsText" text="Media">
      <formula>NOT(ISERROR(SEARCH("Media",H10)))</formula>
    </cfRule>
    <cfRule type="containsText" dxfId="510" priority="590" operator="containsText" text="Alta">
      <formula>NOT(ISERROR(SEARCH("Alta",H10)))</formula>
    </cfRule>
    <cfRule type="containsText" dxfId="509" priority="592" operator="containsText" text="Muy Alta">
      <formula>NOT(ISERROR(SEARCH("Muy Alta",H10)))</formula>
    </cfRule>
  </conditionalFormatting>
  <conditionalFormatting sqref="I10:I24">
    <cfRule type="containsText" dxfId="508" priority="583" operator="containsText" text="Catastrófico">
      <formula>NOT(ISERROR(SEARCH("Catastrófico",I10)))</formula>
    </cfRule>
    <cfRule type="containsText" dxfId="507" priority="584" operator="containsText" text="Mayor">
      <formula>NOT(ISERROR(SEARCH("Mayor",I10)))</formula>
    </cfRule>
    <cfRule type="containsText" dxfId="506" priority="585" operator="containsText" text="Menor">
      <formula>NOT(ISERROR(SEARCH("Menor",I10)))</formula>
    </cfRule>
    <cfRule type="containsText" dxfId="505" priority="586" operator="containsText" text="Leve">
      <formula>NOT(ISERROR(SEARCH("Leve",I10)))</formula>
    </cfRule>
    <cfRule type="containsText" dxfId="504" priority="591" operator="containsText" text="Moderado">
      <formula>NOT(ISERROR(SEARCH("Moderado",I10)))</formula>
    </cfRule>
  </conditionalFormatting>
  <conditionalFormatting sqref="K10:K24">
    <cfRule type="containsText" dxfId="503" priority="578" operator="containsText" text="Media">
      <formula>NOT(ISERROR(SEARCH("Media",K10)))</formula>
    </cfRule>
  </conditionalFormatting>
  <conditionalFormatting sqref="L10:L24">
    <cfRule type="containsText" dxfId="502" priority="577" operator="containsText" text="Moderado">
      <formula>NOT(ISERROR(SEARCH("Moderado",L10)))</formula>
    </cfRule>
  </conditionalFormatting>
  <conditionalFormatting sqref="C15">
    <cfRule type="containsText" dxfId="501" priority="571" operator="containsText" text="3- Moderado">
      <formula>NOT(ISERROR(SEARCH("3- Moderado",C15)))</formula>
    </cfRule>
    <cfRule type="containsText" dxfId="500" priority="572" operator="containsText" text="6- Moderado">
      <formula>NOT(ISERROR(SEARCH("6- Moderado",C15)))</formula>
    </cfRule>
    <cfRule type="containsText" dxfId="499" priority="573" operator="containsText" text="4- Moderado">
      <formula>NOT(ISERROR(SEARCH("4- Moderado",C15)))</formula>
    </cfRule>
    <cfRule type="containsText" dxfId="498" priority="574" operator="containsText" text="3- Bajo">
      <formula>NOT(ISERROR(SEARCH("3- Bajo",C15)))</formula>
    </cfRule>
    <cfRule type="containsText" dxfId="497" priority="575" operator="containsText" text="4- Bajo">
      <formula>NOT(ISERROR(SEARCH("4- Bajo",C15)))</formula>
    </cfRule>
    <cfRule type="containsText" dxfId="496" priority="576" operator="containsText" text="1- Bajo">
      <formula>NOT(ISERROR(SEARCH("1- Bajo",C15)))</formula>
    </cfRule>
  </conditionalFormatting>
  <conditionalFormatting sqref="D15">
    <cfRule type="containsText" dxfId="495" priority="565" operator="containsText" text="3- Moderado">
      <formula>NOT(ISERROR(SEARCH("3- Moderado",D15)))</formula>
    </cfRule>
    <cfRule type="containsText" dxfId="494" priority="566" operator="containsText" text="6- Moderado">
      <formula>NOT(ISERROR(SEARCH("6- Moderado",D15)))</formula>
    </cfRule>
    <cfRule type="containsText" dxfId="493" priority="567" operator="containsText" text="4- Moderado">
      <formula>NOT(ISERROR(SEARCH("4- Moderado",D15)))</formula>
    </cfRule>
    <cfRule type="containsText" dxfId="492" priority="568" operator="containsText" text="3- Bajo">
      <formula>NOT(ISERROR(SEARCH("3- Bajo",D15)))</formula>
    </cfRule>
    <cfRule type="containsText" dxfId="491" priority="569" operator="containsText" text="4- Bajo">
      <formula>NOT(ISERROR(SEARCH("4- Bajo",D15)))</formula>
    </cfRule>
    <cfRule type="containsText" dxfId="490" priority="570" operator="containsText" text="1- Bajo">
      <formula>NOT(ISERROR(SEARCH("1- Bajo",D15)))</formula>
    </cfRule>
  </conditionalFormatting>
  <conditionalFormatting sqref="J10:J24">
    <cfRule type="containsText" dxfId="489" priority="564" operator="containsText" text="Moderado">
      <formula>NOT(ISERROR(SEARCH("Moderado",J10)))</formula>
    </cfRule>
  </conditionalFormatting>
  <conditionalFormatting sqref="J10:J24">
    <cfRule type="containsText" dxfId="488" priority="562" operator="containsText" text="Bajo">
      <formula>NOT(ISERROR(SEARCH("Bajo",J10)))</formula>
    </cfRule>
    <cfRule type="containsText" dxfId="487" priority="563" operator="containsText" text="Extremo">
      <formula>NOT(ISERROR(SEARCH("Extremo",J10)))</formula>
    </cfRule>
  </conditionalFormatting>
  <conditionalFormatting sqref="K10:K24">
    <cfRule type="containsText" dxfId="486" priority="560" operator="containsText" text="Baja">
      <formula>NOT(ISERROR(SEARCH("Baja",K10)))</formula>
    </cfRule>
    <cfRule type="containsText" dxfId="485" priority="561" operator="containsText" text="Muy Baja">
      <formula>NOT(ISERROR(SEARCH("Muy Baja",K10)))</formula>
    </cfRule>
  </conditionalFormatting>
  <conditionalFormatting sqref="K10:K24">
    <cfRule type="containsText" dxfId="484" priority="558" operator="containsText" text="Muy Alta">
      <formula>NOT(ISERROR(SEARCH("Muy Alta",K10)))</formula>
    </cfRule>
    <cfRule type="containsText" dxfId="483" priority="559" operator="containsText" text="Alta">
      <formula>NOT(ISERROR(SEARCH("Alta",K10)))</formula>
    </cfRule>
  </conditionalFormatting>
  <conditionalFormatting sqref="L10:L24">
    <cfRule type="containsText" dxfId="482" priority="554" operator="containsText" text="Catastrófico">
      <formula>NOT(ISERROR(SEARCH("Catastrófico",L10)))</formula>
    </cfRule>
    <cfRule type="containsText" dxfId="481" priority="555" operator="containsText" text="Mayor">
      <formula>NOT(ISERROR(SEARCH("Mayor",L10)))</formula>
    </cfRule>
    <cfRule type="containsText" dxfId="480" priority="556" operator="containsText" text="Menor">
      <formula>NOT(ISERROR(SEARCH("Menor",L10)))</formula>
    </cfRule>
    <cfRule type="containsText" dxfId="479" priority="557" operator="containsText" text="Leve">
      <formula>NOT(ISERROR(SEARCH("Leve",L10)))</formula>
    </cfRule>
  </conditionalFormatting>
  <conditionalFormatting sqref="A20 E20">
    <cfRule type="containsText" dxfId="478" priority="548" operator="containsText" text="3- Moderado">
      <formula>NOT(ISERROR(SEARCH("3- Moderado",A20)))</formula>
    </cfRule>
    <cfRule type="containsText" dxfId="477" priority="549" operator="containsText" text="6- Moderado">
      <formula>NOT(ISERROR(SEARCH("6- Moderado",A20)))</formula>
    </cfRule>
    <cfRule type="containsText" dxfId="476" priority="550" operator="containsText" text="4- Moderado">
      <formula>NOT(ISERROR(SEARCH("4- Moderado",A20)))</formula>
    </cfRule>
    <cfRule type="containsText" dxfId="475" priority="551" operator="containsText" text="3- Bajo">
      <formula>NOT(ISERROR(SEARCH("3- Bajo",A20)))</formula>
    </cfRule>
    <cfRule type="containsText" dxfId="474" priority="552" operator="containsText" text="4- Bajo">
      <formula>NOT(ISERROR(SEARCH("4- Bajo",A20)))</formula>
    </cfRule>
    <cfRule type="containsText" dxfId="473" priority="553" operator="containsText" text="1- Bajo">
      <formula>NOT(ISERROR(SEARCH("1- Bajo",A20)))</formula>
    </cfRule>
  </conditionalFormatting>
  <conditionalFormatting sqref="F20:G20">
    <cfRule type="containsText" dxfId="472" priority="542" operator="containsText" text="3- Moderado">
      <formula>NOT(ISERROR(SEARCH("3- Moderado",F20)))</formula>
    </cfRule>
    <cfRule type="containsText" dxfId="471" priority="543" operator="containsText" text="6- Moderado">
      <formula>NOT(ISERROR(SEARCH("6- Moderado",F20)))</formula>
    </cfRule>
    <cfRule type="containsText" dxfId="470" priority="544" operator="containsText" text="4- Moderado">
      <formula>NOT(ISERROR(SEARCH("4- Moderado",F20)))</formula>
    </cfRule>
    <cfRule type="containsText" dxfId="469" priority="545" operator="containsText" text="3- Bajo">
      <formula>NOT(ISERROR(SEARCH("3- Bajo",F20)))</formula>
    </cfRule>
    <cfRule type="containsText" dxfId="468" priority="546" operator="containsText" text="4- Bajo">
      <formula>NOT(ISERROR(SEARCH("4- Bajo",F20)))</formula>
    </cfRule>
    <cfRule type="containsText" dxfId="467" priority="547" operator="containsText" text="1- Bajo">
      <formula>NOT(ISERROR(SEARCH("1- Bajo",F20)))</formula>
    </cfRule>
  </conditionalFormatting>
  <conditionalFormatting sqref="C20">
    <cfRule type="containsText" dxfId="466" priority="536" operator="containsText" text="3- Moderado">
      <formula>NOT(ISERROR(SEARCH("3- Moderado",C20)))</formula>
    </cfRule>
    <cfRule type="containsText" dxfId="465" priority="537" operator="containsText" text="6- Moderado">
      <formula>NOT(ISERROR(SEARCH("6- Moderado",C20)))</formula>
    </cfRule>
    <cfRule type="containsText" dxfId="464" priority="538" operator="containsText" text="4- Moderado">
      <formula>NOT(ISERROR(SEARCH("4- Moderado",C20)))</formula>
    </cfRule>
    <cfRule type="containsText" dxfId="463" priority="539" operator="containsText" text="3- Bajo">
      <formula>NOT(ISERROR(SEARCH("3- Bajo",C20)))</formula>
    </cfRule>
    <cfRule type="containsText" dxfId="462" priority="540" operator="containsText" text="4- Bajo">
      <formula>NOT(ISERROR(SEARCH("4- Bajo",C20)))</formula>
    </cfRule>
    <cfRule type="containsText" dxfId="461" priority="541" operator="containsText" text="1- Bajo">
      <formula>NOT(ISERROR(SEARCH("1- Bajo",C20)))</formula>
    </cfRule>
  </conditionalFormatting>
  <conditionalFormatting sqref="D20">
    <cfRule type="containsText" dxfId="460" priority="530" operator="containsText" text="3- Moderado">
      <formula>NOT(ISERROR(SEARCH("3- Moderado",D20)))</formula>
    </cfRule>
    <cfRule type="containsText" dxfId="459" priority="531" operator="containsText" text="6- Moderado">
      <formula>NOT(ISERROR(SEARCH("6- Moderado",D20)))</formula>
    </cfRule>
    <cfRule type="containsText" dxfId="458" priority="532" operator="containsText" text="4- Moderado">
      <formula>NOT(ISERROR(SEARCH("4- Moderado",D20)))</formula>
    </cfRule>
    <cfRule type="containsText" dxfId="457" priority="533" operator="containsText" text="3- Bajo">
      <formula>NOT(ISERROR(SEARCH("3- Bajo",D20)))</formula>
    </cfRule>
    <cfRule type="containsText" dxfId="456" priority="534" operator="containsText" text="4- Bajo">
      <formula>NOT(ISERROR(SEARCH("4- Bajo",D20)))</formula>
    </cfRule>
    <cfRule type="containsText" dxfId="455" priority="535" operator="containsText" text="1- Bajo">
      <formula>NOT(ISERROR(SEARCH("1- Bajo",D20)))</formula>
    </cfRule>
  </conditionalFormatting>
  <conditionalFormatting sqref="K25:L25">
    <cfRule type="containsText" dxfId="454" priority="524" operator="containsText" text="3- Moderado">
      <formula>NOT(ISERROR(SEARCH("3- Moderado",K25)))</formula>
    </cfRule>
    <cfRule type="containsText" dxfId="453" priority="525" operator="containsText" text="6- Moderado">
      <formula>NOT(ISERROR(SEARCH("6- Moderado",K25)))</formula>
    </cfRule>
    <cfRule type="containsText" dxfId="452" priority="526" operator="containsText" text="4- Moderado">
      <formula>NOT(ISERROR(SEARCH("4- Moderado",K25)))</formula>
    </cfRule>
    <cfRule type="containsText" dxfId="451" priority="527" operator="containsText" text="3- Bajo">
      <formula>NOT(ISERROR(SEARCH("3- Bajo",K25)))</formula>
    </cfRule>
    <cfRule type="containsText" dxfId="450" priority="528" operator="containsText" text="4- Bajo">
      <formula>NOT(ISERROR(SEARCH("4- Bajo",K25)))</formula>
    </cfRule>
    <cfRule type="containsText" dxfId="449" priority="529" operator="containsText" text="1- Bajo">
      <formula>NOT(ISERROR(SEARCH("1- Bajo",K25)))</formula>
    </cfRule>
  </conditionalFormatting>
  <conditionalFormatting sqref="H25:I25">
    <cfRule type="containsText" dxfId="448" priority="518" operator="containsText" text="3- Moderado">
      <formula>NOT(ISERROR(SEARCH("3- Moderado",H25)))</formula>
    </cfRule>
    <cfRule type="containsText" dxfId="447" priority="519" operator="containsText" text="6- Moderado">
      <formula>NOT(ISERROR(SEARCH("6- Moderado",H25)))</formula>
    </cfRule>
    <cfRule type="containsText" dxfId="446" priority="520" operator="containsText" text="4- Moderado">
      <formula>NOT(ISERROR(SEARCH("4- Moderado",H25)))</formula>
    </cfRule>
    <cfRule type="containsText" dxfId="445" priority="521" operator="containsText" text="3- Bajo">
      <formula>NOT(ISERROR(SEARCH("3- Bajo",H25)))</formula>
    </cfRule>
    <cfRule type="containsText" dxfId="444" priority="522" operator="containsText" text="4- Bajo">
      <formula>NOT(ISERROR(SEARCH("4- Bajo",H25)))</formula>
    </cfRule>
    <cfRule type="containsText" dxfId="443" priority="523" operator="containsText" text="1- Bajo">
      <formula>NOT(ISERROR(SEARCH("1- Bajo",H25)))</formula>
    </cfRule>
  </conditionalFormatting>
  <conditionalFormatting sqref="A25 C25:E25">
    <cfRule type="containsText" dxfId="442" priority="512" operator="containsText" text="3- Moderado">
      <formula>NOT(ISERROR(SEARCH("3- Moderado",A25)))</formula>
    </cfRule>
    <cfRule type="containsText" dxfId="441" priority="513" operator="containsText" text="6- Moderado">
      <formula>NOT(ISERROR(SEARCH("6- Moderado",A25)))</formula>
    </cfRule>
    <cfRule type="containsText" dxfId="440" priority="514" operator="containsText" text="4- Moderado">
      <formula>NOT(ISERROR(SEARCH("4- Moderado",A25)))</formula>
    </cfRule>
    <cfRule type="containsText" dxfId="439" priority="515" operator="containsText" text="3- Bajo">
      <formula>NOT(ISERROR(SEARCH("3- Bajo",A25)))</formula>
    </cfRule>
    <cfRule type="containsText" dxfId="438" priority="516" operator="containsText" text="4- Bajo">
      <formula>NOT(ISERROR(SEARCH("4- Bajo",A25)))</formula>
    </cfRule>
    <cfRule type="containsText" dxfId="437" priority="517" operator="containsText" text="1- Bajo">
      <formula>NOT(ISERROR(SEARCH("1- Bajo",A25)))</formula>
    </cfRule>
  </conditionalFormatting>
  <conditionalFormatting sqref="F25:G25">
    <cfRule type="containsText" dxfId="436" priority="506" operator="containsText" text="3- Moderado">
      <formula>NOT(ISERROR(SEARCH("3- Moderado",F25)))</formula>
    </cfRule>
    <cfRule type="containsText" dxfId="435" priority="507" operator="containsText" text="6- Moderado">
      <formula>NOT(ISERROR(SEARCH("6- Moderado",F25)))</formula>
    </cfRule>
    <cfRule type="containsText" dxfId="434" priority="508" operator="containsText" text="4- Moderado">
      <formula>NOT(ISERROR(SEARCH("4- Moderado",F25)))</formula>
    </cfRule>
    <cfRule type="containsText" dxfId="433" priority="509" operator="containsText" text="3- Bajo">
      <formula>NOT(ISERROR(SEARCH("3- Bajo",F25)))</formula>
    </cfRule>
    <cfRule type="containsText" dxfId="432" priority="510" operator="containsText" text="4- Bajo">
      <formula>NOT(ISERROR(SEARCH("4- Bajo",F25)))</formula>
    </cfRule>
    <cfRule type="containsText" dxfId="431" priority="511" operator="containsText" text="1- Bajo">
      <formula>NOT(ISERROR(SEARCH("1- Bajo",F25)))</formula>
    </cfRule>
  </conditionalFormatting>
  <conditionalFormatting sqref="J25:J29">
    <cfRule type="containsText" dxfId="430" priority="501" operator="containsText" text="Bajo">
      <formula>NOT(ISERROR(SEARCH("Bajo",J25)))</formula>
    </cfRule>
    <cfRule type="containsText" dxfId="429" priority="502" operator="containsText" text="Moderado">
      <formula>NOT(ISERROR(SEARCH("Moderado",J25)))</formula>
    </cfRule>
    <cfRule type="containsText" dxfId="428" priority="503" operator="containsText" text="Alto">
      <formula>NOT(ISERROR(SEARCH("Alto",J25)))</formula>
    </cfRule>
    <cfRule type="containsText" dxfId="427" priority="504" operator="containsText" text="Extremo">
      <formula>NOT(ISERROR(SEARCH("Extremo",J25)))</formula>
    </cfRule>
    <cfRule type="colorScale" priority="505">
      <colorScale>
        <cfvo type="min"/>
        <cfvo type="max"/>
        <color rgb="FFFF7128"/>
        <color rgb="FFFFEF9C"/>
      </colorScale>
    </cfRule>
  </conditionalFormatting>
  <conditionalFormatting sqref="M25:M29">
    <cfRule type="containsText" dxfId="426" priority="476" operator="containsText" text="Moderado">
      <formula>NOT(ISERROR(SEARCH("Moderado",M25)))</formula>
    </cfRule>
    <cfRule type="containsText" dxfId="425" priority="496" operator="containsText" text="Bajo">
      <formula>NOT(ISERROR(SEARCH("Bajo",M25)))</formula>
    </cfRule>
    <cfRule type="containsText" dxfId="424" priority="497" operator="containsText" text="Moderado">
      <formula>NOT(ISERROR(SEARCH("Moderado",M25)))</formula>
    </cfRule>
    <cfRule type="containsText" dxfId="423" priority="498" operator="containsText" text="Alto">
      <formula>NOT(ISERROR(SEARCH("Alto",M25)))</formula>
    </cfRule>
    <cfRule type="containsText" dxfId="422" priority="499" operator="containsText" text="Extremo">
      <formula>NOT(ISERROR(SEARCH("Extremo",M25)))</formula>
    </cfRule>
    <cfRule type="colorScale" priority="500">
      <colorScale>
        <cfvo type="min"/>
        <cfvo type="max"/>
        <color rgb="FFFF7128"/>
        <color rgb="FFFFEF9C"/>
      </colorScale>
    </cfRule>
  </conditionalFormatting>
  <conditionalFormatting sqref="N25">
    <cfRule type="containsText" dxfId="421" priority="490" operator="containsText" text="3- Moderado">
      <formula>NOT(ISERROR(SEARCH("3- Moderado",N25)))</formula>
    </cfRule>
    <cfRule type="containsText" dxfId="420" priority="491" operator="containsText" text="6- Moderado">
      <formula>NOT(ISERROR(SEARCH("6- Moderado",N25)))</formula>
    </cfRule>
    <cfRule type="containsText" dxfId="419" priority="492" operator="containsText" text="4- Moderado">
      <formula>NOT(ISERROR(SEARCH("4- Moderado",N25)))</formula>
    </cfRule>
    <cfRule type="containsText" dxfId="418" priority="493" operator="containsText" text="3- Bajo">
      <formula>NOT(ISERROR(SEARCH("3- Bajo",N25)))</formula>
    </cfRule>
    <cfRule type="containsText" dxfId="417" priority="494" operator="containsText" text="4- Bajo">
      <formula>NOT(ISERROR(SEARCH("4- Bajo",N25)))</formula>
    </cfRule>
    <cfRule type="containsText" dxfId="416" priority="495" operator="containsText" text="1- Bajo">
      <formula>NOT(ISERROR(SEARCH("1- Bajo",N25)))</formula>
    </cfRule>
  </conditionalFormatting>
  <conditionalFormatting sqref="H25:H29">
    <cfRule type="containsText" dxfId="415" priority="477" operator="containsText" text="Muy Alta">
      <formula>NOT(ISERROR(SEARCH("Muy Alta",H25)))</formula>
    </cfRule>
    <cfRule type="containsText" dxfId="414" priority="478" operator="containsText" text="Alta">
      <formula>NOT(ISERROR(SEARCH("Alta",H25)))</formula>
    </cfRule>
    <cfRule type="containsText" dxfId="413" priority="479" operator="containsText" text="Muy Alta">
      <formula>NOT(ISERROR(SEARCH("Muy Alta",H25)))</formula>
    </cfRule>
    <cfRule type="containsText" dxfId="412" priority="484" operator="containsText" text="Muy Baja">
      <formula>NOT(ISERROR(SEARCH("Muy Baja",H25)))</formula>
    </cfRule>
    <cfRule type="containsText" dxfId="411" priority="485" operator="containsText" text="Baja">
      <formula>NOT(ISERROR(SEARCH("Baja",H25)))</formula>
    </cfRule>
    <cfRule type="containsText" dxfId="410" priority="486" operator="containsText" text="Media">
      <formula>NOT(ISERROR(SEARCH("Media",H25)))</formula>
    </cfRule>
    <cfRule type="containsText" dxfId="409" priority="487" operator="containsText" text="Alta">
      <formula>NOT(ISERROR(SEARCH("Alta",H25)))</formula>
    </cfRule>
    <cfRule type="containsText" dxfId="408" priority="489" operator="containsText" text="Muy Alta">
      <formula>NOT(ISERROR(SEARCH("Muy Alta",H25)))</formula>
    </cfRule>
  </conditionalFormatting>
  <conditionalFormatting sqref="I25:I29">
    <cfRule type="containsText" dxfId="407" priority="480" operator="containsText" text="Catastrófico">
      <formula>NOT(ISERROR(SEARCH("Catastrófico",I25)))</formula>
    </cfRule>
    <cfRule type="containsText" dxfId="406" priority="481" operator="containsText" text="Mayor">
      <formula>NOT(ISERROR(SEARCH("Mayor",I25)))</formula>
    </cfRule>
    <cfRule type="containsText" dxfId="405" priority="482" operator="containsText" text="Menor">
      <formula>NOT(ISERROR(SEARCH("Menor",I25)))</formula>
    </cfRule>
    <cfRule type="containsText" dxfId="404" priority="483" operator="containsText" text="Leve">
      <formula>NOT(ISERROR(SEARCH("Leve",I25)))</formula>
    </cfRule>
    <cfRule type="containsText" dxfId="403" priority="488" operator="containsText" text="Moderado">
      <formula>NOT(ISERROR(SEARCH("Moderado",I25)))</formula>
    </cfRule>
  </conditionalFormatting>
  <conditionalFormatting sqref="K25:K29">
    <cfRule type="containsText" dxfId="402" priority="475" operator="containsText" text="Media">
      <formula>NOT(ISERROR(SEARCH("Media",K25)))</formula>
    </cfRule>
  </conditionalFormatting>
  <conditionalFormatting sqref="L25:L29">
    <cfRule type="containsText" dxfId="401" priority="474" operator="containsText" text="Moderado">
      <formula>NOT(ISERROR(SEARCH("Moderado",L25)))</formula>
    </cfRule>
  </conditionalFormatting>
  <conditionalFormatting sqref="J25:J29">
    <cfRule type="containsText" dxfId="400" priority="473" operator="containsText" text="Moderado">
      <formula>NOT(ISERROR(SEARCH("Moderado",J25)))</formula>
    </cfRule>
  </conditionalFormatting>
  <conditionalFormatting sqref="J25:J29">
    <cfRule type="containsText" dxfId="399" priority="471" operator="containsText" text="Bajo">
      <formula>NOT(ISERROR(SEARCH("Bajo",J25)))</formula>
    </cfRule>
    <cfRule type="containsText" dxfId="398" priority="472" operator="containsText" text="Extremo">
      <formula>NOT(ISERROR(SEARCH("Extremo",J25)))</formula>
    </cfRule>
  </conditionalFormatting>
  <conditionalFormatting sqref="K25:K29">
    <cfRule type="containsText" dxfId="397" priority="469" operator="containsText" text="Baja">
      <formula>NOT(ISERROR(SEARCH("Baja",K25)))</formula>
    </cfRule>
    <cfRule type="containsText" dxfId="396" priority="470" operator="containsText" text="Muy Baja">
      <formula>NOT(ISERROR(SEARCH("Muy Baja",K25)))</formula>
    </cfRule>
  </conditionalFormatting>
  <conditionalFormatting sqref="K25:K29">
    <cfRule type="containsText" dxfId="395" priority="467" operator="containsText" text="Muy Alta">
      <formula>NOT(ISERROR(SEARCH("Muy Alta",K25)))</formula>
    </cfRule>
    <cfRule type="containsText" dxfId="394" priority="468" operator="containsText" text="Alta">
      <formula>NOT(ISERROR(SEARCH("Alta",K25)))</formula>
    </cfRule>
  </conditionalFormatting>
  <conditionalFormatting sqref="L25:L29">
    <cfRule type="containsText" dxfId="393" priority="463" operator="containsText" text="Catastrófico">
      <formula>NOT(ISERROR(SEARCH("Catastrófico",L25)))</formula>
    </cfRule>
    <cfRule type="containsText" dxfId="392" priority="464" operator="containsText" text="Mayor">
      <formula>NOT(ISERROR(SEARCH("Mayor",L25)))</formula>
    </cfRule>
    <cfRule type="containsText" dxfId="391" priority="465" operator="containsText" text="Menor">
      <formula>NOT(ISERROR(SEARCH("Menor",L25)))</formula>
    </cfRule>
    <cfRule type="containsText" dxfId="390" priority="466" operator="containsText" text="Leve">
      <formula>NOT(ISERROR(SEARCH("Leve",L25)))</formula>
    </cfRule>
  </conditionalFormatting>
  <conditionalFormatting sqref="K30:L30">
    <cfRule type="containsText" dxfId="389" priority="457" operator="containsText" text="3- Moderado">
      <formula>NOT(ISERROR(SEARCH("3- Moderado",K30)))</formula>
    </cfRule>
    <cfRule type="containsText" dxfId="388" priority="458" operator="containsText" text="6- Moderado">
      <formula>NOT(ISERROR(SEARCH("6- Moderado",K30)))</formula>
    </cfRule>
    <cfRule type="containsText" dxfId="387" priority="459" operator="containsText" text="4- Moderado">
      <formula>NOT(ISERROR(SEARCH("4- Moderado",K30)))</formula>
    </cfRule>
    <cfRule type="containsText" dxfId="386" priority="460" operator="containsText" text="3- Bajo">
      <formula>NOT(ISERROR(SEARCH("3- Bajo",K30)))</formula>
    </cfRule>
    <cfRule type="containsText" dxfId="385" priority="461" operator="containsText" text="4- Bajo">
      <formula>NOT(ISERROR(SEARCH("4- Bajo",K30)))</formula>
    </cfRule>
    <cfRule type="containsText" dxfId="384" priority="462" operator="containsText" text="1- Bajo">
      <formula>NOT(ISERROR(SEARCH("1- Bajo",K30)))</formula>
    </cfRule>
  </conditionalFormatting>
  <conditionalFormatting sqref="H30:I30">
    <cfRule type="containsText" dxfId="383" priority="451" operator="containsText" text="3- Moderado">
      <formula>NOT(ISERROR(SEARCH("3- Moderado",H30)))</formula>
    </cfRule>
    <cfRule type="containsText" dxfId="382" priority="452" operator="containsText" text="6- Moderado">
      <formula>NOT(ISERROR(SEARCH("6- Moderado",H30)))</formula>
    </cfRule>
    <cfRule type="containsText" dxfId="381" priority="453" operator="containsText" text="4- Moderado">
      <formula>NOT(ISERROR(SEARCH("4- Moderado",H30)))</formula>
    </cfRule>
    <cfRule type="containsText" dxfId="380" priority="454" operator="containsText" text="3- Bajo">
      <formula>NOT(ISERROR(SEARCH("3- Bajo",H30)))</formula>
    </cfRule>
    <cfRule type="containsText" dxfId="379" priority="455" operator="containsText" text="4- Bajo">
      <formula>NOT(ISERROR(SEARCH("4- Bajo",H30)))</formula>
    </cfRule>
    <cfRule type="containsText" dxfId="378" priority="456" operator="containsText" text="1- Bajo">
      <formula>NOT(ISERROR(SEARCH("1- Bajo",H30)))</formula>
    </cfRule>
  </conditionalFormatting>
  <conditionalFormatting sqref="A30 C30:E30">
    <cfRule type="containsText" dxfId="377" priority="445" operator="containsText" text="3- Moderado">
      <formula>NOT(ISERROR(SEARCH("3- Moderado",A30)))</formula>
    </cfRule>
    <cfRule type="containsText" dxfId="376" priority="446" operator="containsText" text="6- Moderado">
      <formula>NOT(ISERROR(SEARCH("6- Moderado",A30)))</formula>
    </cfRule>
    <cfRule type="containsText" dxfId="375" priority="447" operator="containsText" text="4- Moderado">
      <formula>NOT(ISERROR(SEARCH("4- Moderado",A30)))</formula>
    </cfRule>
    <cfRule type="containsText" dxfId="374" priority="448" operator="containsText" text="3- Bajo">
      <formula>NOT(ISERROR(SEARCH("3- Bajo",A30)))</formula>
    </cfRule>
    <cfRule type="containsText" dxfId="373" priority="449" operator="containsText" text="4- Bajo">
      <formula>NOT(ISERROR(SEARCH("4- Bajo",A30)))</formula>
    </cfRule>
    <cfRule type="containsText" dxfId="372" priority="450" operator="containsText" text="1- Bajo">
      <formula>NOT(ISERROR(SEARCH("1- Bajo",A30)))</formula>
    </cfRule>
  </conditionalFormatting>
  <conditionalFormatting sqref="F30:G30">
    <cfRule type="containsText" dxfId="371" priority="439" operator="containsText" text="3- Moderado">
      <formula>NOT(ISERROR(SEARCH("3- Moderado",F30)))</formula>
    </cfRule>
    <cfRule type="containsText" dxfId="370" priority="440" operator="containsText" text="6- Moderado">
      <formula>NOT(ISERROR(SEARCH("6- Moderado",F30)))</formula>
    </cfRule>
    <cfRule type="containsText" dxfId="369" priority="441" operator="containsText" text="4- Moderado">
      <formula>NOT(ISERROR(SEARCH("4- Moderado",F30)))</formula>
    </cfRule>
    <cfRule type="containsText" dxfId="368" priority="442" operator="containsText" text="3- Bajo">
      <formula>NOT(ISERROR(SEARCH("3- Bajo",F30)))</formula>
    </cfRule>
    <cfRule type="containsText" dxfId="367" priority="443" operator="containsText" text="4- Bajo">
      <formula>NOT(ISERROR(SEARCH("4- Bajo",F30)))</formula>
    </cfRule>
    <cfRule type="containsText" dxfId="366" priority="444" operator="containsText" text="1- Bajo">
      <formula>NOT(ISERROR(SEARCH("1- Bajo",F30)))</formula>
    </cfRule>
  </conditionalFormatting>
  <conditionalFormatting sqref="J30:J34">
    <cfRule type="containsText" dxfId="365" priority="434" operator="containsText" text="Bajo">
      <formula>NOT(ISERROR(SEARCH("Bajo",J30)))</formula>
    </cfRule>
    <cfRule type="containsText" dxfId="364" priority="435" operator="containsText" text="Moderado">
      <formula>NOT(ISERROR(SEARCH("Moderado",J30)))</formula>
    </cfRule>
    <cfRule type="containsText" dxfId="363" priority="436" operator="containsText" text="Alto">
      <formula>NOT(ISERROR(SEARCH("Alto",J30)))</formula>
    </cfRule>
    <cfRule type="containsText" dxfId="362" priority="437" operator="containsText" text="Extremo">
      <formula>NOT(ISERROR(SEARCH("Extremo",J30)))</formula>
    </cfRule>
    <cfRule type="colorScale" priority="438">
      <colorScale>
        <cfvo type="min"/>
        <cfvo type="max"/>
        <color rgb="FFFF7128"/>
        <color rgb="FFFFEF9C"/>
      </colorScale>
    </cfRule>
  </conditionalFormatting>
  <conditionalFormatting sqref="M30:M34">
    <cfRule type="containsText" dxfId="361" priority="409" operator="containsText" text="Moderado">
      <formula>NOT(ISERROR(SEARCH("Moderado",M30)))</formula>
    </cfRule>
    <cfRule type="containsText" dxfId="360" priority="429" operator="containsText" text="Bajo">
      <formula>NOT(ISERROR(SEARCH("Bajo",M30)))</formula>
    </cfRule>
    <cfRule type="containsText" dxfId="359" priority="430" operator="containsText" text="Moderado">
      <formula>NOT(ISERROR(SEARCH("Moderado",M30)))</formula>
    </cfRule>
    <cfRule type="containsText" dxfId="358" priority="431" operator="containsText" text="Alto">
      <formula>NOT(ISERROR(SEARCH("Alto",M30)))</formula>
    </cfRule>
    <cfRule type="containsText" dxfId="357" priority="432" operator="containsText" text="Extremo">
      <formula>NOT(ISERROR(SEARCH("Extremo",M30)))</formula>
    </cfRule>
    <cfRule type="colorScale" priority="433">
      <colorScale>
        <cfvo type="min"/>
        <cfvo type="max"/>
        <color rgb="FFFF7128"/>
        <color rgb="FFFFEF9C"/>
      </colorScale>
    </cfRule>
  </conditionalFormatting>
  <conditionalFormatting sqref="N30">
    <cfRule type="containsText" dxfId="356" priority="423" operator="containsText" text="3- Moderado">
      <formula>NOT(ISERROR(SEARCH("3- Moderado",N30)))</formula>
    </cfRule>
    <cfRule type="containsText" dxfId="355" priority="424" operator="containsText" text="6- Moderado">
      <formula>NOT(ISERROR(SEARCH("6- Moderado",N30)))</formula>
    </cfRule>
    <cfRule type="containsText" dxfId="354" priority="425" operator="containsText" text="4- Moderado">
      <formula>NOT(ISERROR(SEARCH("4- Moderado",N30)))</formula>
    </cfRule>
    <cfRule type="containsText" dxfId="353" priority="426" operator="containsText" text="3- Bajo">
      <formula>NOT(ISERROR(SEARCH("3- Bajo",N30)))</formula>
    </cfRule>
    <cfRule type="containsText" dxfId="352" priority="427" operator="containsText" text="4- Bajo">
      <formula>NOT(ISERROR(SEARCH("4- Bajo",N30)))</formula>
    </cfRule>
    <cfRule type="containsText" dxfId="351" priority="428" operator="containsText" text="1- Bajo">
      <formula>NOT(ISERROR(SEARCH("1- Bajo",N30)))</formula>
    </cfRule>
  </conditionalFormatting>
  <conditionalFormatting sqref="H30:H34">
    <cfRule type="containsText" dxfId="350" priority="410" operator="containsText" text="Muy Alta">
      <formula>NOT(ISERROR(SEARCH("Muy Alta",H30)))</formula>
    </cfRule>
    <cfRule type="containsText" dxfId="349" priority="411" operator="containsText" text="Alta">
      <formula>NOT(ISERROR(SEARCH("Alta",H30)))</formula>
    </cfRule>
    <cfRule type="containsText" dxfId="348" priority="412" operator="containsText" text="Muy Alta">
      <formula>NOT(ISERROR(SEARCH("Muy Alta",H30)))</formula>
    </cfRule>
    <cfRule type="containsText" dxfId="347" priority="417" operator="containsText" text="Muy Baja">
      <formula>NOT(ISERROR(SEARCH("Muy Baja",H30)))</formula>
    </cfRule>
    <cfRule type="containsText" dxfId="346" priority="418" operator="containsText" text="Baja">
      <formula>NOT(ISERROR(SEARCH("Baja",H30)))</formula>
    </cfRule>
    <cfRule type="containsText" dxfId="345" priority="419" operator="containsText" text="Media">
      <formula>NOT(ISERROR(SEARCH("Media",H30)))</formula>
    </cfRule>
    <cfRule type="containsText" dxfId="344" priority="420" operator="containsText" text="Alta">
      <formula>NOT(ISERROR(SEARCH("Alta",H30)))</formula>
    </cfRule>
    <cfRule type="containsText" dxfId="343" priority="422" operator="containsText" text="Muy Alta">
      <formula>NOT(ISERROR(SEARCH("Muy Alta",H30)))</formula>
    </cfRule>
  </conditionalFormatting>
  <conditionalFormatting sqref="I30:I34">
    <cfRule type="containsText" dxfId="342" priority="413" operator="containsText" text="Catastrófico">
      <formula>NOT(ISERROR(SEARCH("Catastrófico",I30)))</formula>
    </cfRule>
    <cfRule type="containsText" dxfId="341" priority="414" operator="containsText" text="Mayor">
      <formula>NOT(ISERROR(SEARCH("Mayor",I30)))</formula>
    </cfRule>
    <cfRule type="containsText" dxfId="340" priority="415" operator="containsText" text="Menor">
      <formula>NOT(ISERROR(SEARCH("Menor",I30)))</formula>
    </cfRule>
    <cfRule type="containsText" dxfId="339" priority="416" operator="containsText" text="Leve">
      <formula>NOT(ISERROR(SEARCH("Leve",I30)))</formula>
    </cfRule>
    <cfRule type="containsText" dxfId="338" priority="421" operator="containsText" text="Moderado">
      <formula>NOT(ISERROR(SEARCH("Moderado",I30)))</formula>
    </cfRule>
  </conditionalFormatting>
  <conditionalFormatting sqref="K30:K34">
    <cfRule type="containsText" dxfId="337" priority="408" operator="containsText" text="Media">
      <formula>NOT(ISERROR(SEARCH("Media",K30)))</formula>
    </cfRule>
  </conditionalFormatting>
  <conditionalFormatting sqref="L30:L34">
    <cfRule type="containsText" dxfId="336" priority="407" operator="containsText" text="Moderado">
      <formula>NOT(ISERROR(SEARCH("Moderado",L30)))</formula>
    </cfRule>
  </conditionalFormatting>
  <conditionalFormatting sqref="J30:J34">
    <cfRule type="containsText" dxfId="335" priority="406" operator="containsText" text="Moderado">
      <formula>NOT(ISERROR(SEARCH("Moderado",J30)))</formula>
    </cfRule>
  </conditionalFormatting>
  <conditionalFormatting sqref="J30:J34">
    <cfRule type="containsText" dxfId="334" priority="404" operator="containsText" text="Bajo">
      <formula>NOT(ISERROR(SEARCH("Bajo",J30)))</formula>
    </cfRule>
    <cfRule type="containsText" dxfId="333" priority="405" operator="containsText" text="Extremo">
      <formula>NOT(ISERROR(SEARCH("Extremo",J30)))</formula>
    </cfRule>
  </conditionalFormatting>
  <conditionalFormatting sqref="K30:K34">
    <cfRule type="containsText" dxfId="332" priority="402" operator="containsText" text="Baja">
      <formula>NOT(ISERROR(SEARCH("Baja",K30)))</formula>
    </cfRule>
    <cfRule type="containsText" dxfId="331" priority="403" operator="containsText" text="Muy Baja">
      <formula>NOT(ISERROR(SEARCH("Muy Baja",K30)))</formula>
    </cfRule>
  </conditionalFormatting>
  <conditionalFormatting sqref="K30:K34">
    <cfRule type="containsText" dxfId="330" priority="400" operator="containsText" text="Muy Alta">
      <formula>NOT(ISERROR(SEARCH("Muy Alta",K30)))</formula>
    </cfRule>
    <cfRule type="containsText" dxfId="329" priority="401" operator="containsText" text="Alta">
      <formula>NOT(ISERROR(SEARCH("Alta",K30)))</formula>
    </cfRule>
  </conditionalFormatting>
  <conditionalFormatting sqref="L30:L34">
    <cfRule type="containsText" dxfId="328" priority="396" operator="containsText" text="Catastrófico">
      <formula>NOT(ISERROR(SEARCH("Catastrófico",L30)))</formula>
    </cfRule>
    <cfRule type="containsText" dxfId="327" priority="397" operator="containsText" text="Mayor">
      <formula>NOT(ISERROR(SEARCH("Mayor",L30)))</formula>
    </cfRule>
    <cfRule type="containsText" dxfId="326" priority="398" operator="containsText" text="Menor">
      <formula>NOT(ISERROR(SEARCH("Menor",L30)))</formula>
    </cfRule>
    <cfRule type="containsText" dxfId="325" priority="399" operator="containsText" text="Leve">
      <formula>NOT(ISERROR(SEARCH("Leve",L30)))</formula>
    </cfRule>
  </conditionalFormatting>
  <conditionalFormatting sqref="K35:L35">
    <cfRule type="containsText" dxfId="324" priority="390" operator="containsText" text="3- Moderado">
      <formula>NOT(ISERROR(SEARCH("3- Moderado",K35)))</formula>
    </cfRule>
    <cfRule type="containsText" dxfId="323" priority="391" operator="containsText" text="6- Moderado">
      <formula>NOT(ISERROR(SEARCH("6- Moderado",K35)))</formula>
    </cfRule>
    <cfRule type="containsText" dxfId="322" priority="392" operator="containsText" text="4- Moderado">
      <formula>NOT(ISERROR(SEARCH("4- Moderado",K35)))</formula>
    </cfRule>
    <cfRule type="containsText" dxfId="321" priority="393" operator="containsText" text="3- Bajo">
      <formula>NOT(ISERROR(SEARCH("3- Bajo",K35)))</formula>
    </cfRule>
    <cfRule type="containsText" dxfId="320" priority="394" operator="containsText" text="4- Bajo">
      <formula>NOT(ISERROR(SEARCH("4- Bajo",K35)))</formula>
    </cfRule>
    <cfRule type="containsText" dxfId="319" priority="395" operator="containsText" text="1- Bajo">
      <formula>NOT(ISERROR(SEARCH("1- Bajo",K35)))</formula>
    </cfRule>
  </conditionalFormatting>
  <conditionalFormatting sqref="H35:I35">
    <cfRule type="containsText" dxfId="318" priority="384" operator="containsText" text="3- Moderado">
      <formula>NOT(ISERROR(SEARCH("3- Moderado",H35)))</formula>
    </cfRule>
    <cfRule type="containsText" dxfId="317" priority="385" operator="containsText" text="6- Moderado">
      <formula>NOT(ISERROR(SEARCH("6- Moderado",H35)))</formula>
    </cfRule>
    <cfRule type="containsText" dxfId="316" priority="386" operator="containsText" text="4- Moderado">
      <formula>NOT(ISERROR(SEARCH("4- Moderado",H35)))</formula>
    </cfRule>
    <cfRule type="containsText" dxfId="315" priority="387" operator="containsText" text="3- Bajo">
      <formula>NOT(ISERROR(SEARCH("3- Bajo",H35)))</formula>
    </cfRule>
    <cfRule type="containsText" dxfId="314" priority="388" operator="containsText" text="4- Bajo">
      <formula>NOT(ISERROR(SEARCH("4- Bajo",H35)))</formula>
    </cfRule>
    <cfRule type="containsText" dxfId="313" priority="389" operator="containsText" text="1- Bajo">
      <formula>NOT(ISERROR(SEARCH("1- Bajo",H35)))</formula>
    </cfRule>
  </conditionalFormatting>
  <conditionalFormatting sqref="A35 C35:E35">
    <cfRule type="containsText" dxfId="312" priority="378" operator="containsText" text="3- Moderado">
      <formula>NOT(ISERROR(SEARCH("3- Moderado",A35)))</formula>
    </cfRule>
    <cfRule type="containsText" dxfId="311" priority="379" operator="containsText" text="6- Moderado">
      <formula>NOT(ISERROR(SEARCH("6- Moderado",A35)))</formula>
    </cfRule>
    <cfRule type="containsText" dxfId="310" priority="380" operator="containsText" text="4- Moderado">
      <formula>NOT(ISERROR(SEARCH("4- Moderado",A35)))</formula>
    </cfRule>
    <cfRule type="containsText" dxfId="309" priority="381" operator="containsText" text="3- Bajo">
      <formula>NOT(ISERROR(SEARCH("3- Bajo",A35)))</formula>
    </cfRule>
    <cfRule type="containsText" dxfId="308" priority="382" operator="containsText" text="4- Bajo">
      <formula>NOT(ISERROR(SEARCH("4- Bajo",A35)))</formula>
    </cfRule>
    <cfRule type="containsText" dxfId="307" priority="383" operator="containsText" text="1- Bajo">
      <formula>NOT(ISERROR(SEARCH("1- Bajo",A35)))</formula>
    </cfRule>
  </conditionalFormatting>
  <conditionalFormatting sqref="F35:G35">
    <cfRule type="containsText" dxfId="306" priority="372" operator="containsText" text="3- Moderado">
      <formula>NOT(ISERROR(SEARCH("3- Moderado",F35)))</formula>
    </cfRule>
    <cfRule type="containsText" dxfId="305" priority="373" operator="containsText" text="6- Moderado">
      <formula>NOT(ISERROR(SEARCH("6- Moderado",F35)))</formula>
    </cfRule>
    <cfRule type="containsText" dxfId="304" priority="374" operator="containsText" text="4- Moderado">
      <formula>NOT(ISERROR(SEARCH("4- Moderado",F35)))</formula>
    </cfRule>
    <cfRule type="containsText" dxfId="303" priority="375" operator="containsText" text="3- Bajo">
      <formula>NOT(ISERROR(SEARCH("3- Bajo",F35)))</formula>
    </cfRule>
    <cfRule type="containsText" dxfId="302" priority="376" operator="containsText" text="4- Bajo">
      <formula>NOT(ISERROR(SEARCH("4- Bajo",F35)))</formula>
    </cfRule>
    <cfRule type="containsText" dxfId="301" priority="377" operator="containsText" text="1- Bajo">
      <formula>NOT(ISERROR(SEARCH("1- Bajo",F35)))</formula>
    </cfRule>
  </conditionalFormatting>
  <conditionalFormatting sqref="J35:J39">
    <cfRule type="containsText" dxfId="300" priority="367" operator="containsText" text="Bajo">
      <formula>NOT(ISERROR(SEARCH("Bajo",J35)))</formula>
    </cfRule>
    <cfRule type="containsText" dxfId="299" priority="368" operator="containsText" text="Moderado">
      <formula>NOT(ISERROR(SEARCH("Moderado",J35)))</formula>
    </cfRule>
    <cfRule type="containsText" dxfId="298" priority="369" operator="containsText" text="Alto">
      <formula>NOT(ISERROR(SEARCH("Alto",J35)))</formula>
    </cfRule>
    <cfRule type="containsText" dxfId="297" priority="370" operator="containsText" text="Extremo">
      <formula>NOT(ISERROR(SEARCH("Extremo",J35)))</formula>
    </cfRule>
    <cfRule type="colorScale" priority="371">
      <colorScale>
        <cfvo type="min"/>
        <cfvo type="max"/>
        <color rgb="FFFF7128"/>
        <color rgb="FFFFEF9C"/>
      </colorScale>
    </cfRule>
  </conditionalFormatting>
  <conditionalFormatting sqref="M35:M39">
    <cfRule type="containsText" dxfId="296" priority="342" operator="containsText" text="Moderado">
      <formula>NOT(ISERROR(SEARCH("Moderado",M35)))</formula>
    </cfRule>
    <cfRule type="containsText" dxfId="295" priority="362" operator="containsText" text="Bajo">
      <formula>NOT(ISERROR(SEARCH("Bajo",M35)))</formula>
    </cfRule>
    <cfRule type="containsText" dxfId="294" priority="363" operator="containsText" text="Moderado">
      <formula>NOT(ISERROR(SEARCH("Moderado",M35)))</formula>
    </cfRule>
    <cfRule type="containsText" dxfId="293" priority="364" operator="containsText" text="Alto">
      <formula>NOT(ISERROR(SEARCH("Alto",M35)))</formula>
    </cfRule>
    <cfRule type="containsText" dxfId="292" priority="365" operator="containsText" text="Extremo">
      <formula>NOT(ISERROR(SEARCH("Extremo",M35)))</formula>
    </cfRule>
    <cfRule type="colorScale" priority="366">
      <colorScale>
        <cfvo type="min"/>
        <cfvo type="max"/>
        <color rgb="FFFF7128"/>
        <color rgb="FFFFEF9C"/>
      </colorScale>
    </cfRule>
  </conditionalFormatting>
  <conditionalFormatting sqref="N35">
    <cfRule type="containsText" dxfId="291" priority="356" operator="containsText" text="3- Moderado">
      <formula>NOT(ISERROR(SEARCH("3- Moderado",N35)))</formula>
    </cfRule>
    <cfRule type="containsText" dxfId="290" priority="357" operator="containsText" text="6- Moderado">
      <formula>NOT(ISERROR(SEARCH("6- Moderado",N35)))</formula>
    </cfRule>
    <cfRule type="containsText" dxfId="289" priority="358" operator="containsText" text="4- Moderado">
      <formula>NOT(ISERROR(SEARCH("4- Moderado",N35)))</formula>
    </cfRule>
    <cfRule type="containsText" dxfId="288" priority="359" operator="containsText" text="3- Bajo">
      <formula>NOT(ISERROR(SEARCH("3- Bajo",N35)))</formula>
    </cfRule>
    <cfRule type="containsText" dxfId="287" priority="360" operator="containsText" text="4- Bajo">
      <formula>NOT(ISERROR(SEARCH("4- Bajo",N35)))</formula>
    </cfRule>
    <cfRule type="containsText" dxfId="286" priority="361" operator="containsText" text="1- Bajo">
      <formula>NOT(ISERROR(SEARCH("1- Bajo",N35)))</formula>
    </cfRule>
  </conditionalFormatting>
  <conditionalFormatting sqref="H35:H39">
    <cfRule type="containsText" dxfId="285" priority="343" operator="containsText" text="Muy Alta">
      <formula>NOT(ISERROR(SEARCH("Muy Alta",H35)))</formula>
    </cfRule>
    <cfRule type="containsText" dxfId="284" priority="344" operator="containsText" text="Alta">
      <formula>NOT(ISERROR(SEARCH("Alta",H35)))</formula>
    </cfRule>
    <cfRule type="containsText" dxfId="283" priority="345" operator="containsText" text="Muy Alta">
      <formula>NOT(ISERROR(SEARCH("Muy Alta",H35)))</formula>
    </cfRule>
    <cfRule type="containsText" dxfId="282" priority="350" operator="containsText" text="Muy Baja">
      <formula>NOT(ISERROR(SEARCH("Muy Baja",H35)))</formula>
    </cfRule>
    <cfRule type="containsText" dxfId="281" priority="351" operator="containsText" text="Baja">
      <formula>NOT(ISERROR(SEARCH("Baja",H35)))</formula>
    </cfRule>
    <cfRule type="containsText" dxfId="280" priority="352" operator="containsText" text="Media">
      <formula>NOT(ISERROR(SEARCH("Media",H35)))</formula>
    </cfRule>
    <cfRule type="containsText" dxfId="279" priority="353" operator="containsText" text="Alta">
      <formula>NOT(ISERROR(SEARCH("Alta",H35)))</formula>
    </cfRule>
    <cfRule type="containsText" dxfId="278" priority="355" operator="containsText" text="Muy Alta">
      <formula>NOT(ISERROR(SEARCH("Muy Alta",H35)))</formula>
    </cfRule>
  </conditionalFormatting>
  <conditionalFormatting sqref="I35:I39">
    <cfRule type="containsText" dxfId="277" priority="346" operator="containsText" text="Catastrófico">
      <formula>NOT(ISERROR(SEARCH("Catastrófico",I35)))</formula>
    </cfRule>
    <cfRule type="containsText" dxfId="276" priority="347" operator="containsText" text="Mayor">
      <formula>NOT(ISERROR(SEARCH("Mayor",I35)))</formula>
    </cfRule>
    <cfRule type="containsText" dxfId="275" priority="348" operator="containsText" text="Menor">
      <formula>NOT(ISERROR(SEARCH("Menor",I35)))</formula>
    </cfRule>
    <cfRule type="containsText" dxfId="274" priority="349" operator="containsText" text="Leve">
      <formula>NOT(ISERROR(SEARCH("Leve",I35)))</formula>
    </cfRule>
    <cfRule type="containsText" dxfId="273" priority="354" operator="containsText" text="Moderado">
      <formula>NOT(ISERROR(SEARCH("Moderado",I35)))</formula>
    </cfRule>
  </conditionalFormatting>
  <conditionalFormatting sqref="K35:K39">
    <cfRule type="containsText" dxfId="272" priority="341" operator="containsText" text="Media">
      <formula>NOT(ISERROR(SEARCH("Media",K35)))</formula>
    </cfRule>
  </conditionalFormatting>
  <conditionalFormatting sqref="L35:L39">
    <cfRule type="containsText" dxfId="271" priority="340" operator="containsText" text="Moderado">
      <formula>NOT(ISERROR(SEARCH("Moderado",L35)))</formula>
    </cfRule>
  </conditionalFormatting>
  <conditionalFormatting sqref="J35:J39">
    <cfRule type="containsText" dxfId="270" priority="339" operator="containsText" text="Moderado">
      <formula>NOT(ISERROR(SEARCH("Moderado",J35)))</formula>
    </cfRule>
  </conditionalFormatting>
  <conditionalFormatting sqref="J35:J39">
    <cfRule type="containsText" dxfId="269" priority="337" operator="containsText" text="Bajo">
      <formula>NOT(ISERROR(SEARCH("Bajo",J35)))</formula>
    </cfRule>
    <cfRule type="containsText" dxfId="268" priority="338" operator="containsText" text="Extremo">
      <formula>NOT(ISERROR(SEARCH("Extremo",J35)))</formula>
    </cfRule>
  </conditionalFormatting>
  <conditionalFormatting sqref="K35:K39">
    <cfRule type="containsText" dxfId="267" priority="335" operator="containsText" text="Baja">
      <formula>NOT(ISERROR(SEARCH("Baja",K35)))</formula>
    </cfRule>
    <cfRule type="containsText" dxfId="266" priority="336" operator="containsText" text="Muy Baja">
      <formula>NOT(ISERROR(SEARCH("Muy Baja",K35)))</formula>
    </cfRule>
  </conditionalFormatting>
  <conditionalFormatting sqref="K35:K39">
    <cfRule type="containsText" dxfId="265" priority="333" operator="containsText" text="Muy Alta">
      <formula>NOT(ISERROR(SEARCH("Muy Alta",K35)))</formula>
    </cfRule>
    <cfRule type="containsText" dxfId="264" priority="334" operator="containsText" text="Alta">
      <formula>NOT(ISERROR(SEARCH("Alta",K35)))</formula>
    </cfRule>
  </conditionalFormatting>
  <conditionalFormatting sqref="L35:L39">
    <cfRule type="containsText" dxfId="263" priority="329" operator="containsText" text="Catastrófico">
      <formula>NOT(ISERROR(SEARCH("Catastrófico",L35)))</formula>
    </cfRule>
    <cfRule type="containsText" dxfId="262" priority="330" operator="containsText" text="Mayor">
      <formula>NOT(ISERROR(SEARCH("Mayor",L35)))</formula>
    </cfRule>
    <cfRule type="containsText" dxfId="261" priority="331" operator="containsText" text="Menor">
      <formula>NOT(ISERROR(SEARCH("Menor",L35)))</formula>
    </cfRule>
    <cfRule type="containsText" dxfId="260" priority="332" operator="containsText" text="Leve">
      <formula>NOT(ISERROR(SEARCH("Leve",L35)))</formula>
    </cfRule>
  </conditionalFormatting>
  <conditionalFormatting sqref="K40:L40">
    <cfRule type="containsText" dxfId="259" priority="323" operator="containsText" text="3- Moderado">
      <formula>NOT(ISERROR(SEARCH("3- Moderado",K40)))</formula>
    </cfRule>
    <cfRule type="containsText" dxfId="258" priority="324" operator="containsText" text="6- Moderado">
      <formula>NOT(ISERROR(SEARCH("6- Moderado",K40)))</formula>
    </cfRule>
    <cfRule type="containsText" dxfId="257" priority="325" operator="containsText" text="4- Moderado">
      <formula>NOT(ISERROR(SEARCH("4- Moderado",K40)))</formula>
    </cfRule>
    <cfRule type="containsText" dxfId="256" priority="326" operator="containsText" text="3- Bajo">
      <formula>NOT(ISERROR(SEARCH("3- Bajo",K40)))</formula>
    </cfRule>
    <cfRule type="containsText" dxfId="255" priority="327" operator="containsText" text="4- Bajo">
      <formula>NOT(ISERROR(SEARCH("4- Bajo",K40)))</formula>
    </cfRule>
    <cfRule type="containsText" dxfId="254" priority="328" operator="containsText" text="1- Bajo">
      <formula>NOT(ISERROR(SEARCH("1- Bajo",K40)))</formula>
    </cfRule>
  </conditionalFormatting>
  <conditionalFormatting sqref="H40:I40">
    <cfRule type="containsText" dxfId="253" priority="317" operator="containsText" text="3- Moderado">
      <formula>NOT(ISERROR(SEARCH("3- Moderado",H40)))</formula>
    </cfRule>
    <cfRule type="containsText" dxfId="252" priority="318" operator="containsText" text="6- Moderado">
      <formula>NOT(ISERROR(SEARCH("6- Moderado",H40)))</formula>
    </cfRule>
    <cfRule type="containsText" dxfId="251" priority="319" operator="containsText" text="4- Moderado">
      <formula>NOT(ISERROR(SEARCH("4- Moderado",H40)))</formula>
    </cfRule>
    <cfRule type="containsText" dxfId="250" priority="320" operator="containsText" text="3- Bajo">
      <formula>NOT(ISERROR(SEARCH("3- Bajo",H40)))</formula>
    </cfRule>
    <cfRule type="containsText" dxfId="249" priority="321" operator="containsText" text="4- Bajo">
      <formula>NOT(ISERROR(SEARCH("4- Bajo",H40)))</formula>
    </cfRule>
    <cfRule type="containsText" dxfId="248" priority="322" operator="containsText" text="1- Bajo">
      <formula>NOT(ISERROR(SEARCH("1- Bajo",H40)))</formula>
    </cfRule>
  </conditionalFormatting>
  <conditionalFormatting sqref="A40 C40:E40">
    <cfRule type="containsText" dxfId="247" priority="311" operator="containsText" text="3- Moderado">
      <formula>NOT(ISERROR(SEARCH("3- Moderado",A40)))</formula>
    </cfRule>
    <cfRule type="containsText" dxfId="246" priority="312" operator="containsText" text="6- Moderado">
      <formula>NOT(ISERROR(SEARCH("6- Moderado",A40)))</formula>
    </cfRule>
    <cfRule type="containsText" dxfId="245" priority="313" operator="containsText" text="4- Moderado">
      <formula>NOT(ISERROR(SEARCH("4- Moderado",A40)))</formula>
    </cfRule>
    <cfRule type="containsText" dxfId="244" priority="314" operator="containsText" text="3- Bajo">
      <formula>NOT(ISERROR(SEARCH("3- Bajo",A40)))</formula>
    </cfRule>
    <cfRule type="containsText" dxfId="243" priority="315" operator="containsText" text="4- Bajo">
      <formula>NOT(ISERROR(SEARCH("4- Bajo",A40)))</formula>
    </cfRule>
    <cfRule type="containsText" dxfId="242" priority="316" operator="containsText" text="1- Bajo">
      <formula>NOT(ISERROR(SEARCH("1- Bajo",A40)))</formula>
    </cfRule>
  </conditionalFormatting>
  <conditionalFormatting sqref="F40:G40">
    <cfRule type="containsText" dxfId="241" priority="305" operator="containsText" text="3- Moderado">
      <formula>NOT(ISERROR(SEARCH("3- Moderado",F40)))</formula>
    </cfRule>
    <cfRule type="containsText" dxfId="240" priority="306" operator="containsText" text="6- Moderado">
      <formula>NOT(ISERROR(SEARCH("6- Moderado",F40)))</formula>
    </cfRule>
    <cfRule type="containsText" dxfId="239" priority="307" operator="containsText" text="4- Moderado">
      <formula>NOT(ISERROR(SEARCH("4- Moderado",F40)))</formula>
    </cfRule>
    <cfRule type="containsText" dxfId="238" priority="308" operator="containsText" text="3- Bajo">
      <formula>NOT(ISERROR(SEARCH("3- Bajo",F40)))</formula>
    </cfRule>
    <cfRule type="containsText" dxfId="237" priority="309" operator="containsText" text="4- Bajo">
      <formula>NOT(ISERROR(SEARCH("4- Bajo",F40)))</formula>
    </cfRule>
    <cfRule type="containsText" dxfId="236" priority="310" operator="containsText" text="1- Bajo">
      <formula>NOT(ISERROR(SEARCH("1- Bajo",F40)))</formula>
    </cfRule>
  </conditionalFormatting>
  <conditionalFormatting sqref="J40:J44">
    <cfRule type="containsText" dxfId="235" priority="300" operator="containsText" text="Bajo">
      <formula>NOT(ISERROR(SEARCH("Bajo",J40)))</formula>
    </cfRule>
    <cfRule type="containsText" dxfId="234" priority="301" operator="containsText" text="Moderado">
      <formula>NOT(ISERROR(SEARCH("Moderado",J40)))</formula>
    </cfRule>
    <cfRule type="containsText" dxfId="233" priority="302" operator="containsText" text="Alto">
      <formula>NOT(ISERROR(SEARCH("Alto",J40)))</formula>
    </cfRule>
    <cfRule type="containsText" dxfId="232" priority="303" operator="containsText" text="Extremo">
      <formula>NOT(ISERROR(SEARCH("Extremo",J40)))</formula>
    </cfRule>
    <cfRule type="colorScale" priority="304">
      <colorScale>
        <cfvo type="min"/>
        <cfvo type="max"/>
        <color rgb="FFFF7128"/>
        <color rgb="FFFFEF9C"/>
      </colorScale>
    </cfRule>
  </conditionalFormatting>
  <conditionalFormatting sqref="M40:M44">
    <cfRule type="containsText" dxfId="231" priority="275" operator="containsText" text="Moderado">
      <formula>NOT(ISERROR(SEARCH("Moderado",M40)))</formula>
    </cfRule>
    <cfRule type="containsText" dxfId="230" priority="295" operator="containsText" text="Bajo">
      <formula>NOT(ISERROR(SEARCH("Bajo",M40)))</formula>
    </cfRule>
    <cfRule type="containsText" dxfId="229" priority="296" operator="containsText" text="Moderado">
      <formula>NOT(ISERROR(SEARCH("Moderado",M40)))</formula>
    </cfRule>
    <cfRule type="containsText" dxfId="228" priority="297" operator="containsText" text="Alto">
      <formula>NOT(ISERROR(SEARCH("Alto",M40)))</formula>
    </cfRule>
    <cfRule type="containsText" dxfId="227" priority="298" operator="containsText" text="Extremo">
      <formula>NOT(ISERROR(SEARCH("Extremo",M40)))</formula>
    </cfRule>
    <cfRule type="colorScale" priority="299">
      <colorScale>
        <cfvo type="min"/>
        <cfvo type="max"/>
        <color rgb="FFFF7128"/>
        <color rgb="FFFFEF9C"/>
      </colorScale>
    </cfRule>
  </conditionalFormatting>
  <conditionalFormatting sqref="N40">
    <cfRule type="containsText" dxfId="226" priority="289" operator="containsText" text="3- Moderado">
      <formula>NOT(ISERROR(SEARCH("3- Moderado",N40)))</formula>
    </cfRule>
    <cfRule type="containsText" dxfId="225" priority="290" operator="containsText" text="6- Moderado">
      <formula>NOT(ISERROR(SEARCH("6- Moderado",N40)))</formula>
    </cfRule>
    <cfRule type="containsText" dxfId="224" priority="291" operator="containsText" text="4- Moderado">
      <formula>NOT(ISERROR(SEARCH("4- Moderado",N40)))</formula>
    </cfRule>
    <cfRule type="containsText" dxfId="223" priority="292" operator="containsText" text="3- Bajo">
      <formula>NOT(ISERROR(SEARCH("3- Bajo",N40)))</formula>
    </cfRule>
    <cfRule type="containsText" dxfId="222" priority="293" operator="containsText" text="4- Bajo">
      <formula>NOT(ISERROR(SEARCH("4- Bajo",N40)))</formula>
    </cfRule>
    <cfRule type="containsText" dxfId="221" priority="294" operator="containsText" text="1- Bajo">
      <formula>NOT(ISERROR(SEARCH("1- Bajo",N40)))</formula>
    </cfRule>
  </conditionalFormatting>
  <conditionalFormatting sqref="H40:H44">
    <cfRule type="containsText" dxfId="220" priority="276" operator="containsText" text="Muy Alta">
      <formula>NOT(ISERROR(SEARCH("Muy Alta",H40)))</formula>
    </cfRule>
    <cfRule type="containsText" dxfId="219" priority="277" operator="containsText" text="Alta">
      <formula>NOT(ISERROR(SEARCH("Alta",H40)))</formula>
    </cfRule>
    <cfRule type="containsText" dxfId="218" priority="278" operator="containsText" text="Muy Alta">
      <formula>NOT(ISERROR(SEARCH("Muy Alta",H40)))</formula>
    </cfRule>
    <cfRule type="containsText" dxfId="217" priority="283" operator="containsText" text="Muy Baja">
      <formula>NOT(ISERROR(SEARCH("Muy Baja",H40)))</formula>
    </cfRule>
    <cfRule type="containsText" dxfId="216" priority="284" operator="containsText" text="Baja">
      <formula>NOT(ISERROR(SEARCH("Baja",H40)))</formula>
    </cfRule>
    <cfRule type="containsText" dxfId="215" priority="285" operator="containsText" text="Media">
      <formula>NOT(ISERROR(SEARCH("Media",H40)))</formula>
    </cfRule>
    <cfRule type="containsText" dxfId="214" priority="286" operator="containsText" text="Alta">
      <formula>NOT(ISERROR(SEARCH("Alta",H40)))</formula>
    </cfRule>
    <cfRule type="containsText" dxfId="213" priority="288" operator="containsText" text="Muy Alta">
      <formula>NOT(ISERROR(SEARCH("Muy Alta",H40)))</formula>
    </cfRule>
  </conditionalFormatting>
  <conditionalFormatting sqref="I40:I44">
    <cfRule type="containsText" dxfId="212" priority="279" operator="containsText" text="Catastrófico">
      <formula>NOT(ISERROR(SEARCH("Catastrófico",I40)))</formula>
    </cfRule>
    <cfRule type="containsText" dxfId="211" priority="280" operator="containsText" text="Mayor">
      <formula>NOT(ISERROR(SEARCH("Mayor",I40)))</formula>
    </cfRule>
    <cfRule type="containsText" dxfId="210" priority="281" operator="containsText" text="Menor">
      <formula>NOT(ISERROR(SEARCH("Menor",I40)))</formula>
    </cfRule>
    <cfRule type="containsText" dxfId="209" priority="282" operator="containsText" text="Leve">
      <formula>NOT(ISERROR(SEARCH("Leve",I40)))</formula>
    </cfRule>
    <cfRule type="containsText" dxfId="208" priority="287" operator="containsText" text="Moderado">
      <formula>NOT(ISERROR(SEARCH("Moderado",I40)))</formula>
    </cfRule>
  </conditionalFormatting>
  <conditionalFormatting sqref="K40:K44">
    <cfRule type="containsText" dxfId="207" priority="274" operator="containsText" text="Media">
      <formula>NOT(ISERROR(SEARCH("Media",K40)))</formula>
    </cfRule>
  </conditionalFormatting>
  <conditionalFormatting sqref="L40:L44">
    <cfRule type="containsText" dxfId="206" priority="273" operator="containsText" text="Moderado">
      <formula>NOT(ISERROR(SEARCH("Moderado",L40)))</formula>
    </cfRule>
  </conditionalFormatting>
  <conditionalFormatting sqref="J40:J44">
    <cfRule type="containsText" dxfId="205" priority="272" operator="containsText" text="Moderado">
      <formula>NOT(ISERROR(SEARCH("Moderado",J40)))</formula>
    </cfRule>
  </conditionalFormatting>
  <conditionalFormatting sqref="J40:J44">
    <cfRule type="containsText" dxfId="204" priority="270" operator="containsText" text="Bajo">
      <formula>NOT(ISERROR(SEARCH("Bajo",J40)))</formula>
    </cfRule>
    <cfRule type="containsText" dxfId="203" priority="271" operator="containsText" text="Extremo">
      <formula>NOT(ISERROR(SEARCH("Extremo",J40)))</formula>
    </cfRule>
  </conditionalFormatting>
  <conditionalFormatting sqref="K40:K44">
    <cfRule type="containsText" dxfId="202" priority="268" operator="containsText" text="Baja">
      <formula>NOT(ISERROR(SEARCH("Baja",K40)))</formula>
    </cfRule>
    <cfRule type="containsText" dxfId="201" priority="269" operator="containsText" text="Muy Baja">
      <formula>NOT(ISERROR(SEARCH("Muy Baja",K40)))</formula>
    </cfRule>
  </conditionalFormatting>
  <conditionalFormatting sqref="K40:K44">
    <cfRule type="containsText" dxfId="200" priority="266" operator="containsText" text="Muy Alta">
      <formula>NOT(ISERROR(SEARCH("Muy Alta",K40)))</formula>
    </cfRule>
    <cfRule type="containsText" dxfId="199" priority="267" operator="containsText" text="Alta">
      <formula>NOT(ISERROR(SEARCH("Alta",K40)))</formula>
    </cfRule>
  </conditionalFormatting>
  <conditionalFormatting sqref="L40:L44">
    <cfRule type="containsText" dxfId="198" priority="262" operator="containsText" text="Catastrófico">
      <formula>NOT(ISERROR(SEARCH("Catastrófico",L40)))</formula>
    </cfRule>
    <cfRule type="containsText" dxfId="197" priority="263" operator="containsText" text="Mayor">
      <formula>NOT(ISERROR(SEARCH("Mayor",L40)))</formula>
    </cfRule>
    <cfRule type="containsText" dxfId="196" priority="264" operator="containsText" text="Menor">
      <formula>NOT(ISERROR(SEARCH("Menor",L40)))</formula>
    </cfRule>
    <cfRule type="containsText" dxfId="195" priority="265" operator="containsText" text="Leve">
      <formula>NOT(ISERROR(SEARCH("Leve",L40)))</formula>
    </cfRule>
  </conditionalFormatting>
  <conditionalFormatting sqref="K45:L45">
    <cfRule type="containsText" dxfId="194" priority="256" operator="containsText" text="3- Moderado">
      <formula>NOT(ISERROR(SEARCH("3- Moderado",K45)))</formula>
    </cfRule>
    <cfRule type="containsText" dxfId="193" priority="257" operator="containsText" text="6- Moderado">
      <formula>NOT(ISERROR(SEARCH("6- Moderado",K45)))</formula>
    </cfRule>
    <cfRule type="containsText" dxfId="192" priority="258" operator="containsText" text="4- Moderado">
      <formula>NOT(ISERROR(SEARCH("4- Moderado",K45)))</formula>
    </cfRule>
    <cfRule type="containsText" dxfId="191" priority="259" operator="containsText" text="3- Bajo">
      <formula>NOT(ISERROR(SEARCH("3- Bajo",K45)))</formula>
    </cfRule>
    <cfRule type="containsText" dxfId="190" priority="260" operator="containsText" text="4- Bajo">
      <formula>NOT(ISERROR(SEARCH("4- Bajo",K45)))</formula>
    </cfRule>
    <cfRule type="containsText" dxfId="189" priority="261" operator="containsText" text="1- Bajo">
      <formula>NOT(ISERROR(SEARCH("1- Bajo",K45)))</formula>
    </cfRule>
  </conditionalFormatting>
  <conditionalFormatting sqref="H45:I45">
    <cfRule type="containsText" dxfId="188" priority="250" operator="containsText" text="3- Moderado">
      <formula>NOT(ISERROR(SEARCH("3- Moderado",H45)))</formula>
    </cfRule>
    <cfRule type="containsText" dxfId="187" priority="251" operator="containsText" text="6- Moderado">
      <formula>NOT(ISERROR(SEARCH("6- Moderado",H45)))</formula>
    </cfRule>
    <cfRule type="containsText" dxfId="186" priority="252" operator="containsText" text="4- Moderado">
      <formula>NOT(ISERROR(SEARCH("4- Moderado",H45)))</formula>
    </cfRule>
    <cfRule type="containsText" dxfId="185" priority="253" operator="containsText" text="3- Bajo">
      <formula>NOT(ISERROR(SEARCH("3- Bajo",H45)))</formula>
    </cfRule>
    <cfRule type="containsText" dxfId="184" priority="254" operator="containsText" text="4- Bajo">
      <formula>NOT(ISERROR(SEARCH("4- Bajo",H45)))</formula>
    </cfRule>
    <cfRule type="containsText" dxfId="183" priority="255" operator="containsText" text="1- Bajo">
      <formula>NOT(ISERROR(SEARCH("1- Bajo",H45)))</formula>
    </cfRule>
  </conditionalFormatting>
  <conditionalFormatting sqref="A45 C45:E45">
    <cfRule type="containsText" dxfId="182" priority="244" operator="containsText" text="3- Moderado">
      <formula>NOT(ISERROR(SEARCH("3- Moderado",A45)))</formula>
    </cfRule>
    <cfRule type="containsText" dxfId="181" priority="245" operator="containsText" text="6- Moderado">
      <formula>NOT(ISERROR(SEARCH("6- Moderado",A45)))</formula>
    </cfRule>
    <cfRule type="containsText" dxfId="180" priority="246" operator="containsText" text="4- Moderado">
      <formula>NOT(ISERROR(SEARCH("4- Moderado",A45)))</formula>
    </cfRule>
    <cfRule type="containsText" dxfId="179" priority="247" operator="containsText" text="3- Bajo">
      <formula>NOT(ISERROR(SEARCH("3- Bajo",A45)))</formula>
    </cfRule>
    <cfRule type="containsText" dxfId="178" priority="248" operator="containsText" text="4- Bajo">
      <formula>NOT(ISERROR(SEARCH("4- Bajo",A45)))</formula>
    </cfRule>
    <cfRule type="containsText" dxfId="177" priority="249" operator="containsText" text="1- Bajo">
      <formula>NOT(ISERROR(SEARCH("1- Bajo",A45)))</formula>
    </cfRule>
  </conditionalFormatting>
  <conditionalFormatting sqref="F45:G45">
    <cfRule type="containsText" dxfId="176" priority="238" operator="containsText" text="3- Moderado">
      <formula>NOT(ISERROR(SEARCH("3- Moderado",F45)))</formula>
    </cfRule>
    <cfRule type="containsText" dxfId="175" priority="239" operator="containsText" text="6- Moderado">
      <formula>NOT(ISERROR(SEARCH("6- Moderado",F45)))</formula>
    </cfRule>
    <cfRule type="containsText" dxfId="174" priority="240" operator="containsText" text="4- Moderado">
      <formula>NOT(ISERROR(SEARCH("4- Moderado",F45)))</formula>
    </cfRule>
    <cfRule type="containsText" dxfId="173" priority="241" operator="containsText" text="3- Bajo">
      <formula>NOT(ISERROR(SEARCH("3- Bajo",F45)))</formula>
    </cfRule>
    <cfRule type="containsText" dxfId="172" priority="242" operator="containsText" text="4- Bajo">
      <formula>NOT(ISERROR(SEARCH("4- Bajo",F45)))</formula>
    </cfRule>
    <cfRule type="containsText" dxfId="171" priority="243" operator="containsText" text="1- Bajo">
      <formula>NOT(ISERROR(SEARCH("1- Bajo",F45)))</formula>
    </cfRule>
  </conditionalFormatting>
  <conditionalFormatting sqref="J45:J49">
    <cfRule type="containsText" dxfId="170" priority="233" operator="containsText" text="Bajo">
      <formula>NOT(ISERROR(SEARCH("Bajo",J45)))</formula>
    </cfRule>
    <cfRule type="containsText" dxfId="169" priority="234" operator="containsText" text="Moderado">
      <formula>NOT(ISERROR(SEARCH("Moderado",J45)))</formula>
    </cfRule>
    <cfRule type="containsText" dxfId="168" priority="235" operator="containsText" text="Alto">
      <formula>NOT(ISERROR(SEARCH("Alto",J45)))</formula>
    </cfRule>
    <cfRule type="containsText" dxfId="167" priority="236" operator="containsText" text="Extremo">
      <formula>NOT(ISERROR(SEARCH("Extremo",J45)))</formula>
    </cfRule>
    <cfRule type="colorScale" priority="237">
      <colorScale>
        <cfvo type="min"/>
        <cfvo type="max"/>
        <color rgb="FFFF7128"/>
        <color rgb="FFFFEF9C"/>
      </colorScale>
    </cfRule>
  </conditionalFormatting>
  <conditionalFormatting sqref="M45:M49">
    <cfRule type="containsText" dxfId="166" priority="208" operator="containsText" text="Moderado">
      <formula>NOT(ISERROR(SEARCH("Moderado",M45)))</formula>
    </cfRule>
    <cfRule type="containsText" dxfId="165" priority="228" operator="containsText" text="Bajo">
      <formula>NOT(ISERROR(SEARCH("Bajo",M45)))</formula>
    </cfRule>
    <cfRule type="containsText" dxfId="164" priority="229" operator="containsText" text="Moderado">
      <formula>NOT(ISERROR(SEARCH("Moderado",M45)))</formula>
    </cfRule>
    <cfRule type="containsText" dxfId="163" priority="230" operator="containsText" text="Alto">
      <formula>NOT(ISERROR(SEARCH("Alto",M45)))</formula>
    </cfRule>
    <cfRule type="containsText" dxfId="162" priority="231" operator="containsText" text="Extremo">
      <formula>NOT(ISERROR(SEARCH("Extremo",M45)))</formula>
    </cfRule>
    <cfRule type="colorScale" priority="232">
      <colorScale>
        <cfvo type="min"/>
        <cfvo type="max"/>
        <color rgb="FFFF7128"/>
        <color rgb="FFFFEF9C"/>
      </colorScale>
    </cfRule>
  </conditionalFormatting>
  <conditionalFormatting sqref="N45">
    <cfRule type="containsText" dxfId="161" priority="222" operator="containsText" text="3- Moderado">
      <formula>NOT(ISERROR(SEARCH("3- Moderado",N45)))</formula>
    </cfRule>
    <cfRule type="containsText" dxfId="160" priority="223" operator="containsText" text="6- Moderado">
      <formula>NOT(ISERROR(SEARCH("6- Moderado",N45)))</formula>
    </cfRule>
    <cfRule type="containsText" dxfId="159" priority="224" operator="containsText" text="4- Moderado">
      <formula>NOT(ISERROR(SEARCH("4- Moderado",N45)))</formula>
    </cfRule>
    <cfRule type="containsText" dxfId="158" priority="225" operator="containsText" text="3- Bajo">
      <formula>NOT(ISERROR(SEARCH("3- Bajo",N45)))</formula>
    </cfRule>
    <cfRule type="containsText" dxfId="157" priority="226" operator="containsText" text="4- Bajo">
      <formula>NOT(ISERROR(SEARCH("4- Bajo",N45)))</formula>
    </cfRule>
    <cfRule type="containsText" dxfId="156" priority="227" operator="containsText" text="1- Bajo">
      <formula>NOT(ISERROR(SEARCH("1- Bajo",N45)))</formula>
    </cfRule>
  </conditionalFormatting>
  <conditionalFormatting sqref="H45:H49">
    <cfRule type="containsText" dxfId="155" priority="209" operator="containsText" text="Muy Alta">
      <formula>NOT(ISERROR(SEARCH("Muy Alta",H45)))</formula>
    </cfRule>
    <cfRule type="containsText" dxfId="154" priority="210" operator="containsText" text="Alta">
      <formula>NOT(ISERROR(SEARCH("Alta",H45)))</formula>
    </cfRule>
    <cfRule type="containsText" dxfId="153" priority="211" operator="containsText" text="Muy Alta">
      <formula>NOT(ISERROR(SEARCH("Muy Alta",H45)))</formula>
    </cfRule>
    <cfRule type="containsText" dxfId="152" priority="216" operator="containsText" text="Muy Baja">
      <formula>NOT(ISERROR(SEARCH("Muy Baja",H45)))</formula>
    </cfRule>
    <cfRule type="containsText" dxfId="151" priority="217" operator="containsText" text="Baja">
      <formula>NOT(ISERROR(SEARCH("Baja",H45)))</formula>
    </cfRule>
    <cfRule type="containsText" dxfId="150" priority="218" operator="containsText" text="Media">
      <formula>NOT(ISERROR(SEARCH("Media",H45)))</formula>
    </cfRule>
    <cfRule type="containsText" dxfId="149" priority="219" operator="containsText" text="Alta">
      <formula>NOT(ISERROR(SEARCH("Alta",H45)))</formula>
    </cfRule>
    <cfRule type="containsText" dxfId="148" priority="221" operator="containsText" text="Muy Alta">
      <formula>NOT(ISERROR(SEARCH("Muy Alta",H45)))</formula>
    </cfRule>
  </conditionalFormatting>
  <conditionalFormatting sqref="I45:I49">
    <cfRule type="containsText" dxfId="147" priority="212" operator="containsText" text="Catastrófico">
      <formula>NOT(ISERROR(SEARCH("Catastrófico",I45)))</formula>
    </cfRule>
    <cfRule type="containsText" dxfId="146" priority="213" operator="containsText" text="Mayor">
      <formula>NOT(ISERROR(SEARCH("Mayor",I45)))</formula>
    </cfRule>
    <cfRule type="containsText" dxfId="145" priority="214" operator="containsText" text="Menor">
      <formula>NOT(ISERROR(SEARCH("Menor",I45)))</formula>
    </cfRule>
    <cfRule type="containsText" dxfId="144" priority="215" operator="containsText" text="Leve">
      <formula>NOT(ISERROR(SEARCH("Leve",I45)))</formula>
    </cfRule>
    <cfRule type="containsText" dxfId="143" priority="220" operator="containsText" text="Moderado">
      <formula>NOT(ISERROR(SEARCH("Moderado",I45)))</formula>
    </cfRule>
  </conditionalFormatting>
  <conditionalFormatting sqref="K45:K49">
    <cfRule type="containsText" dxfId="142" priority="207" operator="containsText" text="Media">
      <formula>NOT(ISERROR(SEARCH("Media",K45)))</formula>
    </cfRule>
  </conditionalFormatting>
  <conditionalFormatting sqref="L45:L49">
    <cfRule type="containsText" dxfId="141" priority="206" operator="containsText" text="Moderado">
      <formula>NOT(ISERROR(SEARCH("Moderado",L45)))</formula>
    </cfRule>
  </conditionalFormatting>
  <conditionalFormatting sqref="J45:J49">
    <cfRule type="containsText" dxfId="140" priority="205" operator="containsText" text="Moderado">
      <formula>NOT(ISERROR(SEARCH("Moderado",J45)))</formula>
    </cfRule>
  </conditionalFormatting>
  <conditionalFormatting sqref="J45:J49">
    <cfRule type="containsText" dxfId="139" priority="203" operator="containsText" text="Bajo">
      <formula>NOT(ISERROR(SEARCH("Bajo",J45)))</formula>
    </cfRule>
    <cfRule type="containsText" dxfId="138" priority="204" operator="containsText" text="Extremo">
      <formula>NOT(ISERROR(SEARCH("Extremo",J45)))</formula>
    </cfRule>
  </conditionalFormatting>
  <conditionalFormatting sqref="K45:K49">
    <cfRule type="containsText" dxfId="137" priority="201" operator="containsText" text="Baja">
      <formula>NOT(ISERROR(SEARCH("Baja",K45)))</formula>
    </cfRule>
    <cfRule type="containsText" dxfId="136" priority="202" operator="containsText" text="Muy Baja">
      <formula>NOT(ISERROR(SEARCH("Muy Baja",K45)))</formula>
    </cfRule>
  </conditionalFormatting>
  <conditionalFormatting sqref="K45:K49">
    <cfRule type="containsText" dxfId="135" priority="199" operator="containsText" text="Muy Alta">
      <formula>NOT(ISERROR(SEARCH("Muy Alta",K45)))</formula>
    </cfRule>
    <cfRule type="containsText" dxfId="134" priority="200" operator="containsText" text="Alta">
      <formula>NOT(ISERROR(SEARCH("Alta",K45)))</formula>
    </cfRule>
  </conditionalFormatting>
  <conditionalFormatting sqref="L45:L49">
    <cfRule type="containsText" dxfId="133" priority="195" operator="containsText" text="Catastrófico">
      <formula>NOT(ISERROR(SEARCH("Catastrófico",L45)))</formula>
    </cfRule>
    <cfRule type="containsText" dxfId="132" priority="196" operator="containsText" text="Mayor">
      <formula>NOT(ISERROR(SEARCH("Mayor",L45)))</formula>
    </cfRule>
    <cfRule type="containsText" dxfId="131" priority="197" operator="containsText" text="Menor">
      <formula>NOT(ISERROR(SEARCH("Menor",L45)))</formula>
    </cfRule>
    <cfRule type="containsText" dxfId="130" priority="198" operator="containsText" text="Leve">
      <formula>NOT(ISERROR(SEARCH("Leve",L45)))</formula>
    </cfRule>
  </conditionalFormatting>
  <conditionalFormatting sqref="K50:L50">
    <cfRule type="containsText" dxfId="129" priority="189" operator="containsText" text="3- Moderado">
      <formula>NOT(ISERROR(SEARCH("3- Moderado",K50)))</formula>
    </cfRule>
    <cfRule type="containsText" dxfId="128" priority="190" operator="containsText" text="6- Moderado">
      <formula>NOT(ISERROR(SEARCH("6- Moderado",K50)))</formula>
    </cfRule>
    <cfRule type="containsText" dxfId="127" priority="191" operator="containsText" text="4- Moderado">
      <formula>NOT(ISERROR(SEARCH("4- Moderado",K50)))</formula>
    </cfRule>
    <cfRule type="containsText" dxfId="126" priority="192" operator="containsText" text="3- Bajo">
      <formula>NOT(ISERROR(SEARCH("3- Bajo",K50)))</formula>
    </cfRule>
    <cfRule type="containsText" dxfId="125" priority="193" operator="containsText" text="4- Bajo">
      <formula>NOT(ISERROR(SEARCH("4- Bajo",K50)))</formula>
    </cfRule>
    <cfRule type="containsText" dxfId="124" priority="194" operator="containsText" text="1- Bajo">
      <formula>NOT(ISERROR(SEARCH("1- Bajo",K50)))</formula>
    </cfRule>
  </conditionalFormatting>
  <conditionalFormatting sqref="H50:I50">
    <cfRule type="containsText" dxfId="123" priority="183" operator="containsText" text="3- Moderado">
      <formula>NOT(ISERROR(SEARCH("3- Moderado",H50)))</formula>
    </cfRule>
    <cfRule type="containsText" dxfId="122" priority="184" operator="containsText" text="6- Moderado">
      <formula>NOT(ISERROR(SEARCH("6- Moderado",H50)))</formula>
    </cfRule>
    <cfRule type="containsText" dxfId="121" priority="185" operator="containsText" text="4- Moderado">
      <formula>NOT(ISERROR(SEARCH("4- Moderado",H50)))</formula>
    </cfRule>
    <cfRule type="containsText" dxfId="120" priority="186" operator="containsText" text="3- Bajo">
      <formula>NOT(ISERROR(SEARCH("3- Bajo",H50)))</formula>
    </cfRule>
    <cfRule type="containsText" dxfId="119" priority="187" operator="containsText" text="4- Bajo">
      <formula>NOT(ISERROR(SEARCH("4- Bajo",H50)))</formula>
    </cfRule>
    <cfRule type="containsText" dxfId="118" priority="188" operator="containsText" text="1- Bajo">
      <formula>NOT(ISERROR(SEARCH("1- Bajo",H50)))</formula>
    </cfRule>
  </conditionalFormatting>
  <conditionalFormatting sqref="A50 C50:E50">
    <cfRule type="containsText" dxfId="117" priority="177" operator="containsText" text="3- Moderado">
      <formula>NOT(ISERROR(SEARCH("3- Moderado",A50)))</formula>
    </cfRule>
    <cfRule type="containsText" dxfId="116" priority="178" operator="containsText" text="6- Moderado">
      <formula>NOT(ISERROR(SEARCH("6- Moderado",A50)))</formula>
    </cfRule>
    <cfRule type="containsText" dxfId="115" priority="179" operator="containsText" text="4- Moderado">
      <formula>NOT(ISERROR(SEARCH("4- Moderado",A50)))</formula>
    </cfRule>
    <cfRule type="containsText" dxfId="114" priority="180" operator="containsText" text="3- Bajo">
      <formula>NOT(ISERROR(SEARCH("3- Bajo",A50)))</formula>
    </cfRule>
    <cfRule type="containsText" dxfId="113" priority="181" operator="containsText" text="4- Bajo">
      <formula>NOT(ISERROR(SEARCH("4- Bajo",A50)))</formula>
    </cfRule>
    <cfRule type="containsText" dxfId="112" priority="182" operator="containsText" text="1- Bajo">
      <formula>NOT(ISERROR(SEARCH("1- Bajo",A50)))</formula>
    </cfRule>
  </conditionalFormatting>
  <conditionalFormatting sqref="F50:G50">
    <cfRule type="containsText" dxfId="111" priority="171" operator="containsText" text="3- Moderado">
      <formula>NOT(ISERROR(SEARCH("3- Moderado",F50)))</formula>
    </cfRule>
    <cfRule type="containsText" dxfId="110" priority="172" operator="containsText" text="6- Moderado">
      <formula>NOT(ISERROR(SEARCH("6- Moderado",F50)))</formula>
    </cfRule>
    <cfRule type="containsText" dxfId="109" priority="173" operator="containsText" text="4- Moderado">
      <formula>NOT(ISERROR(SEARCH("4- Moderado",F50)))</formula>
    </cfRule>
    <cfRule type="containsText" dxfId="108" priority="174" operator="containsText" text="3- Bajo">
      <formula>NOT(ISERROR(SEARCH("3- Bajo",F50)))</formula>
    </cfRule>
    <cfRule type="containsText" dxfId="107" priority="175" operator="containsText" text="4- Bajo">
      <formula>NOT(ISERROR(SEARCH("4- Bajo",F50)))</formula>
    </cfRule>
    <cfRule type="containsText" dxfId="106" priority="176" operator="containsText" text="1- Bajo">
      <formula>NOT(ISERROR(SEARCH("1- Bajo",F50)))</formula>
    </cfRule>
  </conditionalFormatting>
  <conditionalFormatting sqref="J50:J54">
    <cfRule type="containsText" dxfId="105" priority="166" operator="containsText" text="Bajo">
      <formula>NOT(ISERROR(SEARCH("Bajo",J50)))</formula>
    </cfRule>
    <cfRule type="containsText" dxfId="104" priority="167" operator="containsText" text="Moderado">
      <formula>NOT(ISERROR(SEARCH("Moderado",J50)))</formula>
    </cfRule>
    <cfRule type="containsText" dxfId="103" priority="168" operator="containsText" text="Alto">
      <formula>NOT(ISERROR(SEARCH("Alto",J50)))</formula>
    </cfRule>
    <cfRule type="containsText" dxfId="102" priority="169" operator="containsText" text="Extremo">
      <formula>NOT(ISERROR(SEARCH("Extremo",J50)))</formula>
    </cfRule>
    <cfRule type="colorScale" priority="170">
      <colorScale>
        <cfvo type="min"/>
        <cfvo type="max"/>
        <color rgb="FFFF7128"/>
        <color rgb="FFFFEF9C"/>
      </colorScale>
    </cfRule>
  </conditionalFormatting>
  <conditionalFormatting sqref="M50:M54">
    <cfRule type="containsText" dxfId="101" priority="141" operator="containsText" text="Moderado">
      <formula>NOT(ISERROR(SEARCH("Moderado",M50)))</formula>
    </cfRule>
    <cfRule type="containsText" dxfId="100" priority="161" operator="containsText" text="Bajo">
      <formula>NOT(ISERROR(SEARCH("Bajo",M50)))</formula>
    </cfRule>
    <cfRule type="containsText" dxfId="99" priority="162" operator="containsText" text="Moderado">
      <formula>NOT(ISERROR(SEARCH("Moderado",M50)))</formula>
    </cfRule>
    <cfRule type="containsText" dxfId="98" priority="163" operator="containsText" text="Alto">
      <formula>NOT(ISERROR(SEARCH("Alto",M50)))</formula>
    </cfRule>
    <cfRule type="containsText" dxfId="97" priority="164" operator="containsText" text="Extremo">
      <formula>NOT(ISERROR(SEARCH("Extremo",M50)))</formula>
    </cfRule>
    <cfRule type="colorScale" priority="165">
      <colorScale>
        <cfvo type="min"/>
        <cfvo type="max"/>
        <color rgb="FFFF7128"/>
        <color rgb="FFFFEF9C"/>
      </colorScale>
    </cfRule>
  </conditionalFormatting>
  <conditionalFormatting sqref="N50">
    <cfRule type="containsText" dxfId="96" priority="155" operator="containsText" text="3- Moderado">
      <formula>NOT(ISERROR(SEARCH("3- Moderado",N50)))</formula>
    </cfRule>
    <cfRule type="containsText" dxfId="95" priority="156" operator="containsText" text="6- Moderado">
      <formula>NOT(ISERROR(SEARCH("6- Moderado",N50)))</formula>
    </cfRule>
    <cfRule type="containsText" dxfId="94" priority="157" operator="containsText" text="4- Moderado">
      <formula>NOT(ISERROR(SEARCH("4- Moderado",N50)))</formula>
    </cfRule>
    <cfRule type="containsText" dxfId="93" priority="158" operator="containsText" text="3- Bajo">
      <formula>NOT(ISERROR(SEARCH("3- Bajo",N50)))</formula>
    </cfRule>
    <cfRule type="containsText" dxfId="92" priority="159" operator="containsText" text="4- Bajo">
      <formula>NOT(ISERROR(SEARCH("4- Bajo",N50)))</formula>
    </cfRule>
    <cfRule type="containsText" dxfId="91" priority="160" operator="containsText" text="1- Bajo">
      <formula>NOT(ISERROR(SEARCH("1- Bajo",N50)))</formula>
    </cfRule>
  </conditionalFormatting>
  <conditionalFormatting sqref="H50:H54">
    <cfRule type="containsText" dxfId="90" priority="142" operator="containsText" text="Muy Alta">
      <formula>NOT(ISERROR(SEARCH("Muy Alta",H50)))</formula>
    </cfRule>
    <cfRule type="containsText" dxfId="89" priority="143" operator="containsText" text="Alta">
      <formula>NOT(ISERROR(SEARCH("Alta",H50)))</formula>
    </cfRule>
    <cfRule type="containsText" dxfId="88" priority="144" operator="containsText" text="Muy Alta">
      <formula>NOT(ISERROR(SEARCH("Muy Alta",H50)))</formula>
    </cfRule>
    <cfRule type="containsText" dxfId="87" priority="149" operator="containsText" text="Muy Baja">
      <formula>NOT(ISERROR(SEARCH("Muy Baja",H50)))</formula>
    </cfRule>
    <cfRule type="containsText" dxfId="86" priority="150" operator="containsText" text="Baja">
      <formula>NOT(ISERROR(SEARCH("Baja",H50)))</formula>
    </cfRule>
    <cfRule type="containsText" dxfId="85" priority="151" operator="containsText" text="Media">
      <formula>NOT(ISERROR(SEARCH("Media",H50)))</formula>
    </cfRule>
    <cfRule type="containsText" dxfId="84" priority="152" operator="containsText" text="Alta">
      <formula>NOT(ISERROR(SEARCH("Alta",H50)))</formula>
    </cfRule>
    <cfRule type="containsText" dxfId="83" priority="154" operator="containsText" text="Muy Alta">
      <formula>NOT(ISERROR(SEARCH("Muy Alta",H50)))</formula>
    </cfRule>
  </conditionalFormatting>
  <conditionalFormatting sqref="I50:I54">
    <cfRule type="containsText" dxfId="82" priority="145" operator="containsText" text="Catastrófico">
      <formula>NOT(ISERROR(SEARCH("Catastrófico",I50)))</formula>
    </cfRule>
    <cfRule type="containsText" dxfId="81" priority="146" operator="containsText" text="Mayor">
      <formula>NOT(ISERROR(SEARCH("Mayor",I50)))</formula>
    </cfRule>
    <cfRule type="containsText" dxfId="80" priority="147" operator="containsText" text="Menor">
      <formula>NOT(ISERROR(SEARCH("Menor",I50)))</formula>
    </cfRule>
    <cfRule type="containsText" dxfId="79" priority="148" operator="containsText" text="Leve">
      <formula>NOT(ISERROR(SEARCH("Leve",I50)))</formula>
    </cfRule>
    <cfRule type="containsText" dxfId="78" priority="153" operator="containsText" text="Moderado">
      <formula>NOT(ISERROR(SEARCH("Moderado",I50)))</formula>
    </cfRule>
  </conditionalFormatting>
  <conditionalFormatting sqref="K50:K54">
    <cfRule type="containsText" dxfId="77" priority="140" operator="containsText" text="Media">
      <formula>NOT(ISERROR(SEARCH("Media",K50)))</formula>
    </cfRule>
  </conditionalFormatting>
  <conditionalFormatting sqref="L50:L54">
    <cfRule type="containsText" dxfId="76" priority="139" operator="containsText" text="Moderado">
      <formula>NOT(ISERROR(SEARCH("Moderado",L50)))</formula>
    </cfRule>
  </conditionalFormatting>
  <conditionalFormatting sqref="J50:J54">
    <cfRule type="containsText" dxfId="75" priority="138" operator="containsText" text="Moderado">
      <formula>NOT(ISERROR(SEARCH("Moderado",J50)))</formula>
    </cfRule>
  </conditionalFormatting>
  <conditionalFormatting sqref="J50:J54">
    <cfRule type="containsText" dxfId="74" priority="136" operator="containsText" text="Bajo">
      <formula>NOT(ISERROR(SEARCH("Bajo",J50)))</formula>
    </cfRule>
    <cfRule type="containsText" dxfId="73" priority="137" operator="containsText" text="Extremo">
      <formula>NOT(ISERROR(SEARCH("Extremo",J50)))</formula>
    </cfRule>
  </conditionalFormatting>
  <conditionalFormatting sqref="K50:K54">
    <cfRule type="containsText" dxfId="72" priority="134" operator="containsText" text="Baja">
      <formula>NOT(ISERROR(SEARCH("Baja",K50)))</formula>
    </cfRule>
    <cfRule type="containsText" dxfId="71" priority="135" operator="containsText" text="Muy Baja">
      <formula>NOT(ISERROR(SEARCH("Muy Baja",K50)))</formula>
    </cfRule>
  </conditionalFormatting>
  <conditionalFormatting sqref="K50:K54">
    <cfRule type="containsText" dxfId="70" priority="132" operator="containsText" text="Muy Alta">
      <formula>NOT(ISERROR(SEARCH("Muy Alta",K50)))</formula>
    </cfRule>
    <cfRule type="containsText" dxfId="69" priority="133" operator="containsText" text="Alta">
      <formula>NOT(ISERROR(SEARCH("Alta",K50)))</formula>
    </cfRule>
  </conditionalFormatting>
  <conditionalFormatting sqref="L50:L54">
    <cfRule type="containsText" dxfId="68" priority="128" operator="containsText" text="Catastrófico">
      <formula>NOT(ISERROR(SEARCH("Catastrófico",L50)))</formula>
    </cfRule>
    <cfRule type="containsText" dxfId="67" priority="129" operator="containsText" text="Mayor">
      <formula>NOT(ISERROR(SEARCH("Mayor",L50)))</formula>
    </cfRule>
    <cfRule type="containsText" dxfId="66" priority="130" operator="containsText" text="Menor">
      <formula>NOT(ISERROR(SEARCH("Menor",L50)))</formula>
    </cfRule>
    <cfRule type="containsText" dxfId="65" priority="131" operator="containsText" text="Leve">
      <formula>NOT(ISERROR(SEARCH("Leve",L50)))</formula>
    </cfRule>
  </conditionalFormatting>
  <conditionalFormatting sqref="K55:L55">
    <cfRule type="containsText" dxfId="64" priority="122" operator="containsText" text="3- Moderado">
      <formula>NOT(ISERROR(SEARCH("3- Moderado",K55)))</formula>
    </cfRule>
    <cfRule type="containsText" dxfId="63" priority="123" operator="containsText" text="6- Moderado">
      <formula>NOT(ISERROR(SEARCH("6- Moderado",K55)))</formula>
    </cfRule>
    <cfRule type="containsText" dxfId="62" priority="124" operator="containsText" text="4- Moderado">
      <formula>NOT(ISERROR(SEARCH("4- Moderado",K55)))</formula>
    </cfRule>
    <cfRule type="containsText" dxfId="61" priority="125" operator="containsText" text="3- Bajo">
      <formula>NOT(ISERROR(SEARCH("3- Bajo",K55)))</formula>
    </cfRule>
    <cfRule type="containsText" dxfId="60" priority="126" operator="containsText" text="4- Bajo">
      <formula>NOT(ISERROR(SEARCH("4- Bajo",K55)))</formula>
    </cfRule>
    <cfRule type="containsText" dxfId="59" priority="127" operator="containsText" text="1- Bajo">
      <formula>NOT(ISERROR(SEARCH("1- Bajo",K55)))</formula>
    </cfRule>
  </conditionalFormatting>
  <conditionalFormatting sqref="H55:I55">
    <cfRule type="containsText" dxfId="58" priority="116" operator="containsText" text="3- Moderado">
      <formula>NOT(ISERROR(SEARCH("3- Moderado",H55)))</formula>
    </cfRule>
    <cfRule type="containsText" dxfId="57" priority="117" operator="containsText" text="6- Moderado">
      <formula>NOT(ISERROR(SEARCH("6- Moderado",H55)))</formula>
    </cfRule>
    <cfRule type="containsText" dxfId="56" priority="118" operator="containsText" text="4- Moderado">
      <formula>NOT(ISERROR(SEARCH("4- Moderado",H55)))</formula>
    </cfRule>
    <cfRule type="containsText" dxfId="55" priority="119" operator="containsText" text="3- Bajo">
      <formula>NOT(ISERROR(SEARCH("3- Bajo",H55)))</formula>
    </cfRule>
    <cfRule type="containsText" dxfId="54" priority="120" operator="containsText" text="4- Bajo">
      <formula>NOT(ISERROR(SEARCH("4- Bajo",H55)))</formula>
    </cfRule>
    <cfRule type="containsText" dxfId="53" priority="121" operator="containsText" text="1- Bajo">
      <formula>NOT(ISERROR(SEARCH("1- Bajo",H55)))</formula>
    </cfRule>
  </conditionalFormatting>
  <conditionalFormatting sqref="A55 C55:E55">
    <cfRule type="containsText" dxfId="52" priority="110" operator="containsText" text="3- Moderado">
      <formula>NOT(ISERROR(SEARCH("3- Moderado",A55)))</formula>
    </cfRule>
    <cfRule type="containsText" dxfId="51" priority="111" operator="containsText" text="6- Moderado">
      <formula>NOT(ISERROR(SEARCH("6- Moderado",A55)))</formula>
    </cfRule>
    <cfRule type="containsText" dxfId="50" priority="112" operator="containsText" text="4- Moderado">
      <formula>NOT(ISERROR(SEARCH("4- Moderado",A55)))</formula>
    </cfRule>
    <cfRule type="containsText" dxfId="49" priority="113" operator="containsText" text="3- Bajo">
      <formula>NOT(ISERROR(SEARCH("3- Bajo",A55)))</formula>
    </cfRule>
    <cfRule type="containsText" dxfId="48" priority="114" operator="containsText" text="4- Bajo">
      <formula>NOT(ISERROR(SEARCH("4- Bajo",A55)))</formula>
    </cfRule>
    <cfRule type="containsText" dxfId="47" priority="115" operator="containsText" text="1- Bajo">
      <formula>NOT(ISERROR(SEARCH("1- Bajo",A55)))</formula>
    </cfRule>
  </conditionalFormatting>
  <conditionalFormatting sqref="F55:G55">
    <cfRule type="containsText" dxfId="46" priority="104" operator="containsText" text="3- Moderado">
      <formula>NOT(ISERROR(SEARCH("3- Moderado",F55)))</formula>
    </cfRule>
    <cfRule type="containsText" dxfId="45" priority="105" operator="containsText" text="6- Moderado">
      <formula>NOT(ISERROR(SEARCH("6- Moderado",F55)))</formula>
    </cfRule>
    <cfRule type="containsText" dxfId="44" priority="106" operator="containsText" text="4- Moderado">
      <formula>NOT(ISERROR(SEARCH("4- Moderado",F55)))</formula>
    </cfRule>
    <cfRule type="containsText" dxfId="43" priority="107" operator="containsText" text="3- Bajo">
      <formula>NOT(ISERROR(SEARCH("3- Bajo",F55)))</formula>
    </cfRule>
    <cfRule type="containsText" dxfId="42" priority="108" operator="containsText" text="4- Bajo">
      <formula>NOT(ISERROR(SEARCH("4- Bajo",F55)))</formula>
    </cfRule>
    <cfRule type="containsText" dxfId="41" priority="109" operator="containsText" text="1- Bajo">
      <formula>NOT(ISERROR(SEARCH("1- Bajo",F55)))</formula>
    </cfRule>
  </conditionalFormatting>
  <conditionalFormatting sqref="J55:J59">
    <cfRule type="containsText" dxfId="40" priority="99" operator="containsText" text="Bajo">
      <formula>NOT(ISERROR(SEARCH("Bajo",J55)))</formula>
    </cfRule>
    <cfRule type="containsText" dxfId="39" priority="100" operator="containsText" text="Moderado">
      <formula>NOT(ISERROR(SEARCH("Moderado",J55)))</formula>
    </cfRule>
    <cfRule type="containsText" dxfId="38" priority="101" operator="containsText" text="Alto">
      <formula>NOT(ISERROR(SEARCH("Alto",J55)))</formula>
    </cfRule>
    <cfRule type="containsText" dxfId="37" priority="102" operator="containsText" text="Extremo">
      <formula>NOT(ISERROR(SEARCH("Extremo",J55)))</formula>
    </cfRule>
    <cfRule type="colorScale" priority="103">
      <colorScale>
        <cfvo type="min"/>
        <cfvo type="max"/>
        <color rgb="FFFF7128"/>
        <color rgb="FFFFEF9C"/>
      </colorScale>
    </cfRule>
  </conditionalFormatting>
  <conditionalFormatting sqref="M55:M59">
    <cfRule type="containsText" dxfId="36" priority="74" operator="containsText" text="Moderado">
      <formula>NOT(ISERROR(SEARCH("Moderado",M55)))</formula>
    </cfRule>
    <cfRule type="containsText" dxfId="35" priority="94" operator="containsText" text="Bajo">
      <formula>NOT(ISERROR(SEARCH("Bajo",M55)))</formula>
    </cfRule>
    <cfRule type="containsText" dxfId="34" priority="95" operator="containsText" text="Moderado">
      <formula>NOT(ISERROR(SEARCH("Moderado",M55)))</formula>
    </cfRule>
    <cfRule type="containsText" dxfId="33" priority="96" operator="containsText" text="Alto">
      <formula>NOT(ISERROR(SEARCH("Alto",M55)))</formula>
    </cfRule>
    <cfRule type="containsText" dxfId="32" priority="97" operator="containsText" text="Extremo">
      <formula>NOT(ISERROR(SEARCH("Extremo",M55)))</formula>
    </cfRule>
    <cfRule type="colorScale" priority="98">
      <colorScale>
        <cfvo type="min"/>
        <cfvo type="max"/>
        <color rgb="FFFF7128"/>
        <color rgb="FFFFEF9C"/>
      </colorScale>
    </cfRule>
  </conditionalFormatting>
  <conditionalFormatting sqref="N55">
    <cfRule type="containsText" dxfId="31" priority="88" operator="containsText" text="3- Moderado">
      <formula>NOT(ISERROR(SEARCH("3- Moderado",N55)))</formula>
    </cfRule>
    <cfRule type="containsText" dxfId="30" priority="89" operator="containsText" text="6- Moderado">
      <formula>NOT(ISERROR(SEARCH("6- Moderado",N55)))</formula>
    </cfRule>
    <cfRule type="containsText" dxfId="29" priority="90" operator="containsText" text="4- Moderado">
      <formula>NOT(ISERROR(SEARCH("4- Moderado",N55)))</formula>
    </cfRule>
    <cfRule type="containsText" dxfId="28" priority="91" operator="containsText" text="3- Bajo">
      <formula>NOT(ISERROR(SEARCH("3- Bajo",N55)))</formula>
    </cfRule>
    <cfRule type="containsText" dxfId="27" priority="92" operator="containsText" text="4- Bajo">
      <formula>NOT(ISERROR(SEARCH("4- Bajo",N55)))</formula>
    </cfRule>
    <cfRule type="containsText" dxfId="26" priority="93" operator="containsText" text="1- Bajo">
      <formula>NOT(ISERROR(SEARCH("1- Bajo",N55)))</formula>
    </cfRule>
  </conditionalFormatting>
  <conditionalFormatting sqref="H55:H59">
    <cfRule type="containsText" dxfId="25" priority="75" operator="containsText" text="Muy Alta">
      <formula>NOT(ISERROR(SEARCH("Muy Alta",H55)))</formula>
    </cfRule>
    <cfRule type="containsText" dxfId="24" priority="76" operator="containsText" text="Alta">
      <formula>NOT(ISERROR(SEARCH("Alta",H55)))</formula>
    </cfRule>
    <cfRule type="containsText" dxfId="23" priority="77" operator="containsText" text="Muy Alta">
      <formula>NOT(ISERROR(SEARCH("Muy Alta",H55)))</formula>
    </cfRule>
    <cfRule type="containsText" dxfId="22" priority="82" operator="containsText" text="Muy Baja">
      <formula>NOT(ISERROR(SEARCH("Muy Baja",H55)))</formula>
    </cfRule>
    <cfRule type="containsText" dxfId="21" priority="83" operator="containsText" text="Baja">
      <formula>NOT(ISERROR(SEARCH("Baja",H55)))</formula>
    </cfRule>
    <cfRule type="containsText" dxfId="20" priority="84" operator="containsText" text="Media">
      <formula>NOT(ISERROR(SEARCH("Media",H55)))</formula>
    </cfRule>
    <cfRule type="containsText" dxfId="19" priority="85" operator="containsText" text="Alta">
      <formula>NOT(ISERROR(SEARCH("Alta",H55)))</formula>
    </cfRule>
    <cfRule type="containsText" dxfId="18" priority="87" operator="containsText" text="Muy Alta">
      <formula>NOT(ISERROR(SEARCH("Muy Alta",H55)))</formula>
    </cfRule>
  </conditionalFormatting>
  <conditionalFormatting sqref="I55:I59">
    <cfRule type="containsText" dxfId="17" priority="78" operator="containsText" text="Catastrófico">
      <formula>NOT(ISERROR(SEARCH("Catastrófico",I55)))</formula>
    </cfRule>
    <cfRule type="containsText" dxfId="16" priority="79" operator="containsText" text="Mayor">
      <formula>NOT(ISERROR(SEARCH("Mayor",I55)))</formula>
    </cfRule>
    <cfRule type="containsText" dxfId="15" priority="80" operator="containsText" text="Menor">
      <formula>NOT(ISERROR(SEARCH("Menor",I55)))</formula>
    </cfRule>
    <cfRule type="containsText" dxfId="14" priority="81" operator="containsText" text="Leve">
      <formula>NOT(ISERROR(SEARCH("Leve",I55)))</formula>
    </cfRule>
    <cfRule type="containsText" dxfId="13" priority="86" operator="containsText" text="Moderado">
      <formula>NOT(ISERROR(SEARCH("Moderado",I55)))</formula>
    </cfRule>
  </conditionalFormatting>
  <conditionalFormatting sqref="K55:K59">
    <cfRule type="containsText" dxfId="12" priority="73" operator="containsText" text="Media">
      <formula>NOT(ISERROR(SEARCH("Media",K55)))</formula>
    </cfRule>
  </conditionalFormatting>
  <conditionalFormatting sqref="L55:L59">
    <cfRule type="containsText" dxfId="11" priority="72" operator="containsText" text="Moderado">
      <formula>NOT(ISERROR(SEARCH("Moderado",L55)))</formula>
    </cfRule>
  </conditionalFormatting>
  <conditionalFormatting sqref="J55:J59">
    <cfRule type="containsText" dxfId="10" priority="71" operator="containsText" text="Moderado">
      <formula>NOT(ISERROR(SEARCH("Moderado",J55)))</formula>
    </cfRule>
  </conditionalFormatting>
  <conditionalFormatting sqref="J55:J59">
    <cfRule type="containsText" dxfId="9" priority="69" operator="containsText" text="Bajo">
      <formula>NOT(ISERROR(SEARCH("Bajo",J55)))</formula>
    </cfRule>
    <cfRule type="containsText" dxfId="8" priority="70" operator="containsText" text="Extremo">
      <formula>NOT(ISERROR(SEARCH("Extremo",J55)))</formula>
    </cfRule>
  </conditionalFormatting>
  <conditionalFormatting sqref="K55:K59">
    <cfRule type="containsText" dxfId="7" priority="67" operator="containsText" text="Baja">
      <formula>NOT(ISERROR(SEARCH("Baja",K55)))</formula>
    </cfRule>
    <cfRule type="containsText" dxfId="6" priority="68" operator="containsText" text="Muy Baja">
      <formula>NOT(ISERROR(SEARCH("Muy Baja",K55)))</formula>
    </cfRule>
  </conditionalFormatting>
  <conditionalFormatting sqref="K55:K59">
    <cfRule type="containsText" dxfId="5" priority="65" operator="containsText" text="Muy Alta">
      <formula>NOT(ISERROR(SEARCH("Muy Alta",K55)))</formula>
    </cfRule>
    <cfRule type="containsText" dxfId="4" priority="66" operator="containsText" text="Alta">
      <formula>NOT(ISERROR(SEARCH("Alta",K55)))</formula>
    </cfRule>
  </conditionalFormatting>
  <conditionalFormatting sqref="L55:L59">
    <cfRule type="containsText" dxfId="3" priority="61" operator="containsText" text="Catastrófico">
      <formula>NOT(ISERROR(SEARCH("Catastrófico",L55)))</formula>
    </cfRule>
    <cfRule type="containsText" dxfId="2" priority="62" operator="containsText" text="Mayor">
      <formula>NOT(ISERROR(SEARCH("Mayor",L55)))</formula>
    </cfRule>
    <cfRule type="containsText" dxfId="1" priority="63" operator="containsText" text="Menor">
      <formula>NOT(ISERROR(SEARCH("Menor",L55)))</formula>
    </cfRule>
    <cfRule type="containsText" dxfId="0" priority="64" operator="containsText" text="Leve">
      <formula>NOT(ISERROR(SEARCH("Leve",L55)))</formula>
    </cfRule>
  </conditionalFormatting>
  <dataValidations count="7">
    <dataValidation allowBlank="1" showInputMessage="1" showErrorMessage="1" prompt="Seleccionar el tipo de riesgo teniendo en cuenta que  factor organizaconal afecta. Ver explicacion en hoja " sqref="E8" xr:uid="{00000000-0002-0000-0F00-000000000000}"/>
    <dataValidation allowBlank="1" showInputMessage="1" showErrorMessage="1" prompt="Registrar qué factor  que ocasina el riesgo: un facot identtficado el contexto._x000a_O  personas, recursos, estilo de direccion , factores externos, , codiciones ambientales" sqref="F8:G8" xr:uid="{00000000-0002-0000-0F00-000001000000}"/>
    <dataValidation allowBlank="1" showInputMessage="1" showErrorMessage="1" prompt="Que tan factible es que materialize el riesgo?" sqref="H8" xr:uid="{00000000-0002-0000-0F00-000002000000}"/>
    <dataValidation allowBlank="1" showInputMessage="1" showErrorMessage="1" prompt="El grado de afectación puede ser " sqref="I8" xr:uid="{00000000-0002-0000-0F00-000003000000}"/>
    <dataValidation allowBlank="1" showInputMessage="1" showErrorMessage="1" prompt="Describir las actividades que se van a desarrollar para el proyecto" sqref="O7" xr:uid="{00000000-0002-0000-0F00-000004000000}"/>
    <dataValidation allowBlank="1" showInputMessage="1" showErrorMessage="1" prompt="Seleccionar si el responsable es el responsable de las acciones es el nivel central" sqref="P7:P8" xr:uid="{00000000-0002-0000-0F00-000005000000}"/>
    <dataValidation allowBlank="1" showInputMessage="1" showErrorMessage="1" prompt="seleccionar si el responsable de ejecutar las acciones es el nivel central" sqref="Q8" xr:uid="{00000000-0002-0000-0F00-000006000000}"/>
  </dataValidations>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sheetPr>
  <dimension ref="A1:H53"/>
  <sheetViews>
    <sheetView zoomScaleNormal="100" workbookViewId="0">
      <selection activeCell="H17" sqref="H17"/>
    </sheetView>
  </sheetViews>
  <sheetFormatPr baseColWidth="10" defaultColWidth="10.5703125" defaultRowHeight="14.25"/>
  <cols>
    <col min="1" max="1" width="44.42578125" style="111" customWidth="1"/>
    <col min="2" max="2" width="15.5703125" style="112" customWidth="1"/>
    <col min="3" max="3" width="39.42578125" style="87" customWidth="1"/>
    <col min="4" max="4" width="24.140625" style="112" customWidth="1"/>
    <col min="5" max="5" width="46.5703125" style="87" customWidth="1"/>
    <col min="6" max="16384" width="10.5703125" style="87"/>
  </cols>
  <sheetData>
    <row r="1" spans="1:8" ht="12.75" customHeight="1">
      <c r="A1" s="102"/>
      <c r="B1" s="259" t="s">
        <v>13</v>
      </c>
      <c r="C1" s="259"/>
      <c r="D1" s="259"/>
      <c r="E1" s="103"/>
      <c r="F1" s="102"/>
      <c r="G1" s="102"/>
      <c r="H1" s="102"/>
    </row>
    <row r="2" spans="1:8" ht="12.75" customHeight="1">
      <c r="A2" s="102"/>
      <c r="B2" s="259" t="s">
        <v>14</v>
      </c>
      <c r="C2" s="259"/>
      <c r="D2" s="259"/>
      <c r="E2" s="103"/>
      <c r="F2" s="102"/>
      <c r="G2" s="102"/>
      <c r="H2" s="102"/>
    </row>
    <row r="3" spans="1:8" ht="12.75" customHeight="1">
      <c r="A3" s="102"/>
      <c r="B3" s="169"/>
      <c r="C3" s="169"/>
      <c r="D3" s="169"/>
      <c r="E3" s="103"/>
      <c r="F3" s="102"/>
      <c r="G3" s="102"/>
      <c r="H3" s="102"/>
    </row>
    <row r="4" spans="1:8" ht="12.75" customHeight="1">
      <c r="A4" s="102"/>
      <c r="B4" s="169"/>
      <c r="C4" s="169"/>
      <c r="D4" s="169"/>
      <c r="E4" s="103"/>
      <c r="F4" s="102"/>
      <c r="G4" s="102"/>
      <c r="H4" s="102"/>
    </row>
    <row r="5" spans="1:8" ht="54.75" customHeight="1">
      <c r="A5" s="104" t="s">
        <v>15</v>
      </c>
      <c r="B5" s="260" t="s">
        <v>3</v>
      </c>
      <c r="C5" s="260"/>
      <c r="D5" s="104" t="s">
        <v>16</v>
      </c>
      <c r="E5" s="171" t="s">
        <v>6</v>
      </c>
    </row>
    <row r="6" spans="1:8" ht="16.7" customHeight="1">
      <c r="A6" s="93"/>
      <c r="B6" s="94"/>
      <c r="C6" s="94"/>
      <c r="D6" s="93"/>
      <c r="E6" s="92"/>
    </row>
    <row r="7" spans="1:8" ht="54.75" customHeight="1">
      <c r="A7" s="105" t="s">
        <v>17</v>
      </c>
      <c r="B7" s="260" t="s">
        <v>7</v>
      </c>
      <c r="C7" s="260"/>
      <c r="D7" s="260"/>
      <c r="E7" s="260"/>
    </row>
    <row r="8" spans="1:8" ht="13.35" customHeight="1">
      <c r="A8" s="106"/>
      <c r="B8" s="106"/>
      <c r="D8" s="107"/>
      <c r="E8" s="107"/>
    </row>
    <row r="9" spans="1:8" ht="21" customHeight="1">
      <c r="A9" s="106" t="s">
        <v>18</v>
      </c>
      <c r="B9" s="172" t="s">
        <v>19</v>
      </c>
      <c r="C9" s="173"/>
      <c r="D9" s="174"/>
      <c r="E9" s="174"/>
    </row>
    <row r="10" spans="1:8" ht="60" customHeight="1">
      <c r="A10" s="106"/>
      <c r="B10" s="261" t="s">
        <v>20</v>
      </c>
      <c r="C10" s="262"/>
      <c r="D10" s="262"/>
      <c r="E10" s="262"/>
    </row>
    <row r="11" spans="1:8" s="108" customFormat="1" ht="12.75">
      <c r="A11" s="258" t="s">
        <v>21</v>
      </c>
      <c r="B11" s="258"/>
      <c r="C11" s="258"/>
      <c r="D11" s="258"/>
      <c r="E11" s="258"/>
    </row>
    <row r="12" spans="1:8" s="108" customFormat="1" ht="12.75" customHeight="1">
      <c r="A12" s="109" t="s">
        <v>22</v>
      </c>
      <c r="B12" s="109" t="s">
        <v>23</v>
      </c>
      <c r="C12" s="110" t="s">
        <v>24</v>
      </c>
      <c r="D12" s="110" t="s">
        <v>25</v>
      </c>
      <c r="E12" s="110" t="s">
        <v>26</v>
      </c>
    </row>
    <row r="13" spans="1:8" s="108" customFormat="1" ht="12.75" customHeight="1">
      <c r="A13" s="109"/>
      <c r="B13" s="109"/>
      <c r="C13" s="110"/>
      <c r="D13" s="110"/>
      <c r="E13" s="110"/>
    </row>
    <row r="14" spans="1:8" ht="38.25">
      <c r="A14" s="253" t="s">
        <v>27</v>
      </c>
      <c r="B14" s="249">
        <v>1</v>
      </c>
      <c r="C14" s="255" t="s">
        <v>28</v>
      </c>
      <c r="D14" s="213">
        <v>1</v>
      </c>
      <c r="E14" s="214" t="s">
        <v>29</v>
      </c>
    </row>
    <row r="15" spans="1:8" ht="38.25">
      <c r="A15" s="254"/>
      <c r="B15" s="250"/>
      <c r="C15" s="256"/>
      <c r="D15" s="213">
        <v>2</v>
      </c>
      <c r="E15" s="215" t="s">
        <v>30</v>
      </c>
    </row>
    <row r="16" spans="1:8" ht="38.25">
      <c r="A16" s="216" t="s">
        <v>31</v>
      </c>
      <c r="B16" s="217">
        <v>2</v>
      </c>
      <c r="C16" s="218" t="s">
        <v>32</v>
      </c>
      <c r="D16" s="213">
        <v>3</v>
      </c>
      <c r="E16" s="219" t="s">
        <v>33</v>
      </c>
    </row>
    <row r="17" spans="1:5" ht="76.5">
      <c r="A17" s="257" t="s">
        <v>34</v>
      </c>
      <c r="B17" s="217">
        <v>3</v>
      </c>
      <c r="C17" s="220" t="s">
        <v>35</v>
      </c>
      <c r="D17" s="213">
        <v>4</v>
      </c>
      <c r="E17" s="215" t="s">
        <v>36</v>
      </c>
    </row>
    <row r="18" spans="1:5" ht="38.25">
      <c r="A18" s="257"/>
      <c r="B18" s="217">
        <v>4</v>
      </c>
      <c r="C18" s="218" t="s">
        <v>37</v>
      </c>
      <c r="D18" s="213">
        <v>5</v>
      </c>
      <c r="E18" s="215" t="s">
        <v>38</v>
      </c>
    </row>
    <row r="19" spans="1:5" ht="38.25">
      <c r="A19" s="253" t="s">
        <v>39</v>
      </c>
      <c r="B19" s="217">
        <v>5</v>
      </c>
      <c r="C19" s="218" t="s">
        <v>40</v>
      </c>
      <c r="D19" s="213">
        <v>6</v>
      </c>
      <c r="E19" s="215" t="s">
        <v>41</v>
      </c>
    </row>
    <row r="20" spans="1:5" ht="38.25">
      <c r="A20" s="254"/>
      <c r="B20" s="217">
        <v>6</v>
      </c>
      <c r="C20" s="218" t="s">
        <v>42</v>
      </c>
      <c r="D20" s="249">
        <v>7</v>
      </c>
      <c r="E20" s="251" t="s">
        <v>43</v>
      </c>
    </row>
    <row r="21" spans="1:5">
      <c r="A21" s="254"/>
      <c r="B21" s="217">
        <v>7</v>
      </c>
      <c r="C21" s="221" t="s">
        <v>44</v>
      </c>
      <c r="D21" s="250"/>
      <c r="E21" s="252"/>
    </row>
    <row r="22" spans="1:5" ht="25.5">
      <c r="A22" s="253" t="s">
        <v>45</v>
      </c>
      <c r="B22" s="249">
        <v>8</v>
      </c>
      <c r="C22" s="255" t="s">
        <v>46</v>
      </c>
      <c r="D22" s="213">
        <v>8</v>
      </c>
      <c r="E22" s="215" t="s">
        <v>47</v>
      </c>
    </row>
    <row r="23" spans="1:5" ht="25.5">
      <c r="A23" s="254"/>
      <c r="B23" s="250"/>
      <c r="C23" s="256"/>
      <c r="D23" s="213">
        <v>9</v>
      </c>
      <c r="E23" s="215" t="s">
        <v>48</v>
      </c>
    </row>
    <row r="24" spans="1:5" ht="51">
      <c r="A24" s="257" t="s">
        <v>49</v>
      </c>
      <c r="B24" s="217">
        <v>9</v>
      </c>
      <c r="C24" s="218" t="s">
        <v>50</v>
      </c>
      <c r="D24" s="213">
        <v>10</v>
      </c>
      <c r="E24" s="215" t="s">
        <v>51</v>
      </c>
    </row>
    <row r="25" spans="1:5" ht="25.5">
      <c r="A25" s="257"/>
      <c r="B25" s="217">
        <v>10</v>
      </c>
      <c r="C25" s="218" t="s">
        <v>52</v>
      </c>
      <c r="D25" s="213">
        <v>11</v>
      </c>
      <c r="E25" s="215" t="s">
        <v>53</v>
      </c>
    </row>
    <row r="26" spans="1:5">
      <c r="A26" s="266" t="s">
        <v>54</v>
      </c>
      <c r="B26" s="267"/>
      <c r="C26" s="267"/>
      <c r="D26" s="267"/>
      <c r="E26" s="268"/>
    </row>
    <row r="27" spans="1:5" ht="15" thickBot="1">
      <c r="A27" s="230" t="s">
        <v>55</v>
      </c>
      <c r="B27" s="231" t="s">
        <v>23</v>
      </c>
      <c r="C27" s="232" t="s">
        <v>56</v>
      </c>
      <c r="D27" s="232" t="s">
        <v>25</v>
      </c>
      <c r="E27" s="233" t="s">
        <v>57</v>
      </c>
    </row>
    <row r="28" spans="1:5">
      <c r="A28" s="269" t="s">
        <v>58</v>
      </c>
      <c r="B28" s="271">
        <v>1</v>
      </c>
      <c r="C28" s="272" t="s">
        <v>59</v>
      </c>
      <c r="D28" s="274">
        <v>1</v>
      </c>
      <c r="E28" s="276" t="s">
        <v>60</v>
      </c>
    </row>
    <row r="29" spans="1:5">
      <c r="A29" s="270"/>
      <c r="B29" s="250"/>
      <c r="C29" s="273"/>
      <c r="D29" s="275"/>
      <c r="E29" s="277"/>
    </row>
    <row r="30" spans="1:5" ht="38.25">
      <c r="A30" s="270"/>
      <c r="B30" s="217">
        <v>2</v>
      </c>
      <c r="C30" s="218" t="s">
        <v>61</v>
      </c>
      <c r="D30" s="275"/>
      <c r="E30" s="278"/>
    </row>
    <row r="31" spans="1:5" ht="51">
      <c r="A31" s="270"/>
      <c r="B31" s="217">
        <v>3</v>
      </c>
      <c r="C31" s="218" t="s">
        <v>62</v>
      </c>
      <c r="D31" s="222">
        <v>2</v>
      </c>
      <c r="E31" s="214" t="s">
        <v>63</v>
      </c>
    </row>
    <row r="32" spans="1:5">
      <c r="A32" s="279" t="s">
        <v>64</v>
      </c>
      <c r="B32" s="249">
        <v>4</v>
      </c>
      <c r="C32" s="280" t="s">
        <v>65</v>
      </c>
      <c r="D32" s="222">
        <v>3</v>
      </c>
      <c r="E32" s="214" t="s">
        <v>66</v>
      </c>
    </row>
    <row r="33" spans="1:5" ht="38.25">
      <c r="A33" s="279"/>
      <c r="B33" s="250"/>
      <c r="C33" s="281"/>
      <c r="D33" s="222">
        <v>4</v>
      </c>
      <c r="E33" s="215" t="s">
        <v>67</v>
      </c>
    </row>
    <row r="34" spans="1:5" ht="51">
      <c r="A34" s="257" t="s">
        <v>68</v>
      </c>
      <c r="B34" s="213">
        <v>5</v>
      </c>
      <c r="C34" s="218" t="s">
        <v>69</v>
      </c>
      <c r="D34" s="222">
        <v>5</v>
      </c>
      <c r="E34" s="223" t="s">
        <v>70</v>
      </c>
    </row>
    <row r="35" spans="1:5" ht="25.5">
      <c r="A35" s="257"/>
      <c r="B35" s="213">
        <v>6</v>
      </c>
      <c r="C35" s="218" t="s">
        <v>71</v>
      </c>
      <c r="D35" s="222">
        <v>6</v>
      </c>
      <c r="E35" s="223" t="s">
        <v>72</v>
      </c>
    </row>
    <row r="36" spans="1:5">
      <c r="A36" s="253" t="s">
        <v>73</v>
      </c>
      <c r="B36" s="249">
        <v>7</v>
      </c>
      <c r="C36" s="264" t="s">
        <v>74</v>
      </c>
      <c r="D36" s="222">
        <v>7</v>
      </c>
      <c r="E36" s="215" t="s">
        <v>75</v>
      </c>
    </row>
    <row r="37" spans="1:5" ht="25.5">
      <c r="A37" s="254"/>
      <c r="B37" s="250"/>
      <c r="C37" s="273"/>
      <c r="D37" s="222">
        <v>8</v>
      </c>
      <c r="E37" s="215" t="s">
        <v>76</v>
      </c>
    </row>
    <row r="38" spans="1:5" ht="51">
      <c r="A38" s="254"/>
      <c r="B38" s="249">
        <v>8</v>
      </c>
      <c r="C38" s="264" t="s">
        <v>77</v>
      </c>
      <c r="D38" s="222">
        <v>9</v>
      </c>
      <c r="E38" s="215" t="s">
        <v>78</v>
      </c>
    </row>
    <row r="39" spans="1:5" ht="38.25">
      <c r="A39" s="254"/>
      <c r="B39" s="250"/>
      <c r="C39" s="273"/>
      <c r="D39" s="222">
        <v>10</v>
      </c>
      <c r="E39" s="215" t="s">
        <v>79</v>
      </c>
    </row>
    <row r="40" spans="1:5" ht="25.5">
      <c r="A40" s="254"/>
      <c r="B40" s="213">
        <v>9</v>
      </c>
      <c r="C40" s="218" t="s">
        <v>80</v>
      </c>
      <c r="D40" s="222">
        <v>11</v>
      </c>
      <c r="E40" s="215" t="s">
        <v>81</v>
      </c>
    </row>
    <row r="41" spans="1:5" ht="51">
      <c r="A41" s="253" t="s">
        <v>82</v>
      </c>
      <c r="B41" s="249">
        <v>10</v>
      </c>
      <c r="C41" s="264" t="s">
        <v>83</v>
      </c>
      <c r="D41" s="224">
        <v>12</v>
      </c>
      <c r="E41" s="215" t="s">
        <v>84</v>
      </c>
    </row>
    <row r="42" spans="1:5" ht="25.5">
      <c r="A42" s="254"/>
      <c r="B42" s="263"/>
      <c r="C42" s="265"/>
      <c r="D42" s="224">
        <v>13</v>
      </c>
      <c r="E42" s="215" t="s">
        <v>85</v>
      </c>
    </row>
    <row r="43" spans="1:5" ht="38.25">
      <c r="A43" s="254"/>
      <c r="B43" s="263"/>
      <c r="C43" s="265"/>
      <c r="D43" s="224">
        <v>14</v>
      </c>
      <c r="E43" s="215" t="s">
        <v>86</v>
      </c>
    </row>
    <row r="44" spans="1:5" ht="25.5">
      <c r="A44" s="257" t="s">
        <v>87</v>
      </c>
      <c r="B44" s="249">
        <v>11</v>
      </c>
      <c r="C44" s="264" t="s">
        <v>88</v>
      </c>
      <c r="D44" s="225">
        <v>16</v>
      </c>
      <c r="E44" s="226" t="s">
        <v>89</v>
      </c>
    </row>
    <row r="45" spans="1:5" ht="25.5">
      <c r="A45" s="257"/>
      <c r="B45" s="250"/>
      <c r="C45" s="273"/>
      <c r="D45" s="227">
        <v>17</v>
      </c>
      <c r="E45" s="226" t="s">
        <v>90</v>
      </c>
    </row>
    <row r="46" spans="1:5" ht="25.5">
      <c r="A46" s="253" t="s">
        <v>91</v>
      </c>
      <c r="B46" s="249">
        <v>12</v>
      </c>
      <c r="C46" s="264" t="s">
        <v>92</v>
      </c>
      <c r="D46" s="217">
        <v>18</v>
      </c>
      <c r="E46" s="226" t="s">
        <v>93</v>
      </c>
    </row>
    <row r="47" spans="1:5" ht="38.25">
      <c r="A47" s="287"/>
      <c r="B47" s="250"/>
      <c r="C47" s="273"/>
      <c r="D47" s="217">
        <v>19</v>
      </c>
      <c r="E47" s="223" t="s">
        <v>94</v>
      </c>
    </row>
    <row r="48" spans="1:5" ht="51">
      <c r="A48" s="257" t="s">
        <v>95</v>
      </c>
      <c r="B48" s="288">
        <v>13</v>
      </c>
      <c r="C48" s="265" t="s">
        <v>96</v>
      </c>
      <c r="D48" s="213">
        <v>20</v>
      </c>
      <c r="E48" s="215" t="s">
        <v>97</v>
      </c>
    </row>
    <row r="49" spans="1:5" ht="25.5">
      <c r="A49" s="257"/>
      <c r="B49" s="288"/>
      <c r="C49" s="273"/>
      <c r="D49" s="213">
        <v>21</v>
      </c>
      <c r="E49" s="215" t="s">
        <v>98</v>
      </c>
    </row>
    <row r="50" spans="1:5" ht="38.25">
      <c r="A50" s="216" t="s">
        <v>99</v>
      </c>
      <c r="B50" s="213">
        <v>14</v>
      </c>
      <c r="C50" s="228" t="s">
        <v>100</v>
      </c>
      <c r="D50" s="213">
        <v>22</v>
      </c>
      <c r="E50" s="215" t="s">
        <v>101</v>
      </c>
    </row>
    <row r="51" spans="1:5" ht="25.5">
      <c r="A51" s="257" t="s">
        <v>102</v>
      </c>
      <c r="B51" s="283">
        <v>15</v>
      </c>
      <c r="C51" s="285" t="s">
        <v>103</v>
      </c>
      <c r="D51" s="213">
        <v>23</v>
      </c>
      <c r="E51" s="234" t="s">
        <v>104</v>
      </c>
    </row>
    <row r="52" spans="1:5" ht="38.25">
      <c r="A52" s="257"/>
      <c r="B52" s="283"/>
      <c r="C52" s="285"/>
      <c r="D52" s="213">
        <v>24</v>
      </c>
      <c r="E52" s="215" t="s">
        <v>105</v>
      </c>
    </row>
    <row r="53" spans="1:5" ht="60.75" thickBot="1">
      <c r="A53" s="282"/>
      <c r="B53" s="284"/>
      <c r="C53" s="286"/>
      <c r="D53" s="235">
        <v>25</v>
      </c>
      <c r="E53" s="229" t="s">
        <v>106</v>
      </c>
    </row>
  </sheetData>
  <mergeCells count="47">
    <mergeCell ref="A51:A53"/>
    <mergeCell ref="B51:B53"/>
    <mergeCell ref="C51:C53"/>
    <mergeCell ref="C44:C45"/>
    <mergeCell ref="A46:A47"/>
    <mergeCell ref="B46:B47"/>
    <mergeCell ref="C46:C47"/>
    <mergeCell ref="A48:A49"/>
    <mergeCell ref="B48:B49"/>
    <mergeCell ref="C48:C49"/>
    <mergeCell ref="A32:A33"/>
    <mergeCell ref="B32:B33"/>
    <mergeCell ref="C32:C33"/>
    <mergeCell ref="A34:A35"/>
    <mergeCell ref="A36:A40"/>
    <mergeCell ref="B36:B37"/>
    <mergeCell ref="C36:C37"/>
    <mergeCell ref="B38:B39"/>
    <mergeCell ref="C38:C39"/>
    <mergeCell ref="A24:A25"/>
    <mergeCell ref="A26:E26"/>
    <mergeCell ref="A28:A31"/>
    <mergeCell ref="B28:B29"/>
    <mergeCell ref="C28:C29"/>
    <mergeCell ref="D28:D30"/>
    <mergeCell ref="E28:E30"/>
    <mergeCell ref="A41:A43"/>
    <mergeCell ref="B41:B43"/>
    <mergeCell ref="C41:C43"/>
    <mergeCell ref="A44:A45"/>
    <mergeCell ref="B44:B45"/>
    <mergeCell ref="A11:E11"/>
    <mergeCell ref="B1:D1"/>
    <mergeCell ref="B2:D2"/>
    <mergeCell ref="B5:C5"/>
    <mergeCell ref="B7:E7"/>
    <mergeCell ref="B10:E10"/>
    <mergeCell ref="D20:D21"/>
    <mergeCell ref="E20:E21"/>
    <mergeCell ref="A22:A23"/>
    <mergeCell ref="B22:B23"/>
    <mergeCell ref="B14:B15"/>
    <mergeCell ref="C14:C15"/>
    <mergeCell ref="A14:A15"/>
    <mergeCell ref="A17:A18"/>
    <mergeCell ref="A19:A21"/>
    <mergeCell ref="C22:C23"/>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sheetPr>
  <dimension ref="A1:G15"/>
  <sheetViews>
    <sheetView zoomScaleNormal="100" workbookViewId="0">
      <selection activeCell="G14" sqref="G14"/>
    </sheetView>
  </sheetViews>
  <sheetFormatPr baseColWidth="10" defaultColWidth="10.5703125" defaultRowHeight="18.75"/>
  <cols>
    <col min="1" max="1" width="52.140625" style="100" customWidth="1"/>
    <col min="2" max="2" width="5.5703125" style="101" customWidth="1"/>
    <col min="3" max="5" width="5.5703125" style="99" customWidth="1"/>
    <col min="6" max="6" width="44.42578125" style="100" customWidth="1"/>
  </cols>
  <sheetData>
    <row r="1" spans="1:7" ht="22.5" customHeight="1">
      <c r="A1" s="289" t="s">
        <v>13</v>
      </c>
      <c r="B1" s="289"/>
      <c r="C1" s="289"/>
      <c r="D1" s="289"/>
      <c r="E1" s="289"/>
      <c r="F1" s="289"/>
    </row>
    <row r="2" spans="1:7">
      <c r="A2" s="290" t="s">
        <v>107</v>
      </c>
      <c r="B2" s="290"/>
      <c r="C2" s="290"/>
      <c r="D2" s="290"/>
      <c r="E2" s="290"/>
      <c r="F2" s="290"/>
    </row>
    <row r="3" spans="1:7">
      <c r="A3" s="291" t="s">
        <v>108</v>
      </c>
      <c r="B3" s="292"/>
      <c r="C3" s="292"/>
      <c r="D3" s="292"/>
      <c r="E3" s="292"/>
      <c r="F3" s="293"/>
    </row>
    <row r="4" spans="1:7" ht="28.5" customHeight="1">
      <c r="A4" s="294" t="s">
        <v>109</v>
      </c>
      <c r="B4" s="296" t="s">
        <v>110</v>
      </c>
      <c r="C4" s="297"/>
      <c r="D4" s="297"/>
      <c r="E4" s="298"/>
      <c r="F4" s="96" t="s">
        <v>111</v>
      </c>
    </row>
    <row r="5" spans="1:7" ht="46.5" customHeight="1">
      <c r="A5" s="295"/>
      <c r="B5" s="97" t="s">
        <v>112</v>
      </c>
      <c r="C5" s="97" t="s">
        <v>113</v>
      </c>
      <c r="D5" s="97" t="s">
        <v>114</v>
      </c>
      <c r="E5" s="97" t="s">
        <v>115</v>
      </c>
      <c r="F5" s="98"/>
    </row>
    <row r="6" spans="1:7" ht="57">
      <c r="A6" s="205" t="s">
        <v>116</v>
      </c>
      <c r="B6" s="209">
        <v>1</v>
      </c>
      <c r="C6" s="209" t="s">
        <v>117</v>
      </c>
      <c r="D6" s="206"/>
      <c r="E6" s="206"/>
      <c r="F6" s="207" t="s">
        <v>118</v>
      </c>
      <c r="G6" s="175"/>
    </row>
    <row r="7" spans="1:7" ht="42.75">
      <c r="A7" s="208" t="s">
        <v>119</v>
      </c>
      <c r="B7" s="209">
        <v>2</v>
      </c>
      <c r="C7" s="209">
        <v>3</v>
      </c>
      <c r="D7" s="236">
        <v>4</v>
      </c>
      <c r="E7" s="236" t="s">
        <v>120</v>
      </c>
      <c r="F7" s="207" t="s">
        <v>118</v>
      </c>
    </row>
    <row r="8" spans="1:7" ht="42.75">
      <c r="A8" s="208" t="s">
        <v>121</v>
      </c>
      <c r="B8" s="209"/>
      <c r="C8" s="209"/>
      <c r="D8" s="236">
        <v>3</v>
      </c>
      <c r="E8" s="236">
        <v>2</v>
      </c>
      <c r="F8" s="207" t="s">
        <v>122</v>
      </c>
    </row>
    <row r="9" spans="1:7" ht="28.5">
      <c r="A9" s="208" t="s">
        <v>123</v>
      </c>
      <c r="B9" s="209">
        <v>4</v>
      </c>
      <c r="C9" s="236">
        <v>5</v>
      </c>
      <c r="D9" s="236"/>
      <c r="E9" s="236">
        <v>10</v>
      </c>
      <c r="F9" s="207" t="s">
        <v>118</v>
      </c>
    </row>
    <row r="10" spans="1:7" ht="57">
      <c r="A10" s="208" t="s">
        <v>124</v>
      </c>
      <c r="B10" s="209">
        <v>3</v>
      </c>
      <c r="C10" s="209">
        <v>4</v>
      </c>
      <c r="D10" s="236" t="s">
        <v>125</v>
      </c>
      <c r="E10" s="236" t="s">
        <v>126</v>
      </c>
      <c r="F10" s="207" t="s">
        <v>118</v>
      </c>
    </row>
    <row r="11" spans="1:7" ht="42.75">
      <c r="A11" s="208" t="s">
        <v>127</v>
      </c>
      <c r="B11" s="209" t="s">
        <v>128</v>
      </c>
      <c r="C11" s="209" t="s">
        <v>129</v>
      </c>
      <c r="D11" s="236">
        <v>10</v>
      </c>
      <c r="E11" s="236" t="s">
        <v>130</v>
      </c>
      <c r="F11" s="207" t="s">
        <v>118</v>
      </c>
    </row>
    <row r="12" spans="1:7" ht="28.5">
      <c r="A12" s="208" t="s">
        <v>131</v>
      </c>
      <c r="B12" s="209"/>
      <c r="C12" s="209"/>
      <c r="D12" s="236" t="s">
        <v>132</v>
      </c>
      <c r="E12" s="236" t="s">
        <v>132</v>
      </c>
      <c r="F12" s="207" t="s">
        <v>118</v>
      </c>
    </row>
    <row r="13" spans="1:7" ht="15">
      <c r="A13" s="208" t="s">
        <v>133</v>
      </c>
      <c r="B13" s="209">
        <v>8</v>
      </c>
      <c r="C13" s="236" t="s">
        <v>134</v>
      </c>
      <c r="D13" s="237">
        <v>11</v>
      </c>
      <c r="E13" s="237" t="s">
        <v>135</v>
      </c>
      <c r="F13" s="210" t="s">
        <v>118</v>
      </c>
    </row>
    <row r="14" spans="1:7" ht="71.25">
      <c r="A14" s="238" t="s">
        <v>136</v>
      </c>
      <c r="B14" s="239"/>
      <c r="C14" s="240"/>
      <c r="D14" s="241" t="s">
        <v>137</v>
      </c>
      <c r="E14" s="240" t="s">
        <v>138</v>
      </c>
      <c r="F14" s="210" t="s">
        <v>118</v>
      </c>
    </row>
    <row r="15" spans="1:7" ht="43.5" thickBot="1">
      <c r="A15" s="211" t="s">
        <v>139</v>
      </c>
      <c r="B15" s="242" t="s">
        <v>140</v>
      </c>
      <c r="C15" s="243" t="s">
        <v>141</v>
      </c>
      <c r="D15" s="243">
        <v>15</v>
      </c>
      <c r="E15" s="243" t="s">
        <v>142</v>
      </c>
      <c r="F15" s="212" t="s">
        <v>118</v>
      </c>
    </row>
  </sheetData>
  <mergeCells count="5">
    <mergeCell ref="A1:F1"/>
    <mergeCell ref="A2:F2"/>
    <mergeCell ref="A3:F3"/>
    <mergeCell ref="A4:A5"/>
    <mergeCell ref="B4:E4"/>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J5" xr:uid="{00000000-0002-0000-0200-000000000000}"/>
    <dataValidation allowBlank="1" showInputMessage="1" showErrorMessage="1" prompt="Proponer y escribir en una frase la estrategia para gestionar la debilidad, la oportunidad, la amenaza o la fortaleza.Usar verbo de acción en infinitivo._x000a_" sqref="G1 A4" xr:uid="{00000000-0002-0000-0200-000001000000}"/>
  </dataValidation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sheetPr>
  <dimension ref="B1:H41"/>
  <sheetViews>
    <sheetView topLeftCell="A30" zoomScale="120" zoomScaleNormal="120" workbookViewId="0">
      <selection activeCell="E32" sqref="E32:F32"/>
    </sheetView>
  </sheetViews>
  <sheetFormatPr baseColWidth="10" defaultColWidth="11.42578125" defaultRowHeight="15"/>
  <cols>
    <col min="1" max="1" width="2.85546875" style="7" customWidth="1"/>
    <col min="2" max="3" width="24.7109375" style="7" customWidth="1"/>
    <col min="4" max="4" width="16" style="7" customWidth="1"/>
    <col min="5" max="5" width="24.7109375" style="7" customWidth="1"/>
    <col min="6" max="6" width="27.7109375" style="7" customWidth="1"/>
    <col min="7" max="8" width="24.7109375" style="7" customWidth="1"/>
    <col min="9" max="16384" width="11.42578125" style="7"/>
  </cols>
  <sheetData>
    <row r="1" spans="2:8" ht="15.75" thickBot="1"/>
    <row r="2" spans="2:8" ht="18">
      <c r="B2" s="323" t="s">
        <v>143</v>
      </c>
      <c r="C2" s="324"/>
      <c r="D2" s="324"/>
      <c r="E2" s="324"/>
      <c r="F2" s="324"/>
      <c r="G2" s="324"/>
      <c r="H2" s="325"/>
    </row>
    <row r="3" spans="2:8" ht="16.5">
      <c r="B3" s="326" t="s">
        <v>144</v>
      </c>
      <c r="C3" s="327"/>
      <c r="D3" s="327"/>
      <c r="E3" s="327"/>
      <c r="F3" s="327"/>
      <c r="G3" s="327"/>
      <c r="H3" s="328"/>
    </row>
    <row r="4" spans="2:8" ht="88.5" customHeight="1">
      <c r="B4" s="329" t="s">
        <v>145</v>
      </c>
      <c r="C4" s="330"/>
      <c r="D4" s="330"/>
      <c r="E4" s="330"/>
      <c r="F4" s="330"/>
      <c r="G4" s="330"/>
      <c r="H4" s="331"/>
    </row>
    <row r="5" spans="2:8" ht="16.5">
      <c r="B5" s="8"/>
      <c r="C5" s="9"/>
      <c r="D5" s="9"/>
      <c r="E5" s="9"/>
      <c r="F5" s="9"/>
      <c r="G5" s="9"/>
      <c r="H5" s="10"/>
    </row>
    <row r="6" spans="2:8" ht="16.5" customHeight="1">
      <c r="B6" s="332" t="s">
        <v>146</v>
      </c>
      <c r="C6" s="333"/>
      <c r="D6" s="333"/>
      <c r="E6" s="333"/>
      <c r="F6" s="333"/>
      <c r="G6" s="333"/>
      <c r="H6" s="334"/>
    </row>
    <row r="7" spans="2:8" ht="44.25" customHeight="1">
      <c r="B7" s="332"/>
      <c r="C7" s="333"/>
      <c r="D7" s="333"/>
      <c r="E7" s="333"/>
      <c r="F7" s="333"/>
      <c r="G7" s="333"/>
      <c r="H7" s="334"/>
    </row>
    <row r="8" spans="2:8" ht="15.75" thickBot="1">
      <c r="B8" s="11"/>
      <c r="C8" s="12"/>
      <c r="D8" s="13"/>
      <c r="E8" s="14"/>
      <c r="F8" s="14"/>
      <c r="G8" s="15"/>
      <c r="H8" s="16"/>
    </row>
    <row r="9" spans="2:8">
      <c r="B9" s="11"/>
      <c r="C9" s="319" t="s">
        <v>147</v>
      </c>
      <c r="D9" s="320"/>
      <c r="E9" s="321" t="s">
        <v>148</v>
      </c>
      <c r="F9" s="322"/>
      <c r="G9" s="12"/>
      <c r="H9" s="16"/>
    </row>
    <row r="10" spans="2:8" ht="35.25" customHeight="1">
      <c r="B10" s="11"/>
      <c r="C10" s="315" t="s">
        <v>149</v>
      </c>
      <c r="D10" s="316"/>
      <c r="E10" s="317" t="s">
        <v>150</v>
      </c>
      <c r="F10" s="318"/>
      <c r="G10" s="12"/>
      <c r="H10" s="16"/>
    </row>
    <row r="11" spans="2:8" ht="17.25" customHeight="1">
      <c r="B11" s="11"/>
      <c r="C11" s="315" t="s">
        <v>151</v>
      </c>
      <c r="D11" s="316"/>
      <c r="E11" s="317" t="s">
        <v>152</v>
      </c>
      <c r="F11" s="318"/>
      <c r="G11" s="12"/>
      <c r="H11" s="16"/>
    </row>
    <row r="12" spans="2:8" ht="19.5" customHeight="1">
      <c r="B12" s="11"/>
      <c r="C12" s="315" t="s">
        <v>153</v>
      </c>
      <c r="D12" s="316"/>
      <c r="E12" s="317" t="s">
        <v>154</v>
      </c>
      <c r="F12" s="318"/>
      <c r="G12" s="12"/>
      <c r="H12" s="16"/>
    </row>
    <row r="13" spans="2:8" ht="27" customHeight="1">
      <c r="B13" s="11"/>
      <c r="C13" s="315" t="s">
        <v>155</v>
      </c>
      <c r="D13" s="316"/>
      <c r="E13" s="317" t="s">
        <v>156</v>
      </c>
      <c r="F13" s="318"/>
      <c r="G13" s="12"/>
      <c r="H13" s="16"/>
    </row>
    <row r="14" spans="2:8" ht="34.5" customHeight="1">
      <c r="B14" s="11"/>
      <c r="C14" s="313" t="s">
        <v>157</v>
      </c>
      <c r="D14" s="314"/>
      <c r="E14" s="307" t="s">
        <v>158</v>
      </c>
      <c r="F14" s="308"/>
      <c r="G14" s="12"/>
      <c r="H14" s="16"/>
    </row>
    <row r="15" spans="2:8" ht="27.75" customHeight="1">
      <c r="B15" s="11"/>
      <c r="C15" s="313" t="s">
        <v>159</v>
      </c>
      <c r="D15" s="314"/>
      <c r="E15" s="307" t="s">
        <v>160</v>
      </c>
      <c r="F15" s="308"/>
      <c r="G15" s="12"/>
      <c r="H15" s="16"/>
    </row>
    <row r="16" spans="2:8" ht="28.5" customHeight="1">
      <c r="B16" s="11"/>
      <c r="C16" s="313" t="s">
        <v>161</v>
      </c>
      <c r="D16" s="314"/>
      <c r="E16" s="307" t="s">
        <v>162</v>
      </c>
      <c r="F16" s="308"/>
      <c r="G16" s="12"/>
      <c r="H16" s="16"/>
    </row>
    <row r="17" spans="2:8" ht="72.75" customHeight="1">
      <c r="B17" s="11"/>
      <c r="C17" s="313" t="s">
        <v>163</v>
      </c>
      <c r="D17" s="314"/>
      <c r="E17" s="307" t="s">
        <v>164</v>
      </c>
      <c r="F17" s="308"/>
      <c r="G17" s="12"/>
      <c r="H17" s="16"/>
    </row>
    <row r="18" spans="2:8" ht="64.5" customHeight="1">
      <c r="B18" s="11"/>
      <c r="C18" s="313" t="s">
        <v>165</v>
      </c>
      <c r="D18" s="314"/>
      <c r="E18" s="307" t="s">
        <v>166</v>
      </c>
      <c r="F18" s="308"/>
      <c r="G18" s="12"/>
      <c r="H18" s="16"/>
    </row>
    <row r="19" spans="2:8" ht="71.25" customHeight="1">
      <c r="B19" s="11"/>
      <c r="C19" s="313" t="s">
        <v>167</v>
      </c>
      <c r="D19" s="314"/>
      <c r="E19" s="307" t="s">
        <v>168</v>
      </c>
      <c r="F19" s="308"/>
      <c r="G19" s="12"/>
      <c r="H19" s="16"/>
    </row>
    <row r="20" spans="2:8" ht="55.5" customHeight="1">
      <c r="B20" s="11"/>
      <c r="C20" s="305" t="s">
        <v>169</v>
      </c>
      <c r="D20" s="306"/>
      <c r="E20" s="307" t="s">
        <v>170</v>
      </c>
      <c r="F20" s="308"/>
      <c r="G20" s="12"/>
      <c r="H20" s="16"/>
    </row>
    <row r="21" spans="2:8" ht="42" customHeight="1">
      <c r="B21" s="11"/>
      <c r="C21" s="305" t="s">
        <v>171</v>
      </c>
      <c r="D21" s="306"/>
      <c r="E21" s="307" t="s">
        <v>172</v>
      </c>
      <c r="F21" s="308"/>
      <c r="G21" s="12"/>
      <c r="H21" s="16"/>
    </row>
    <row r="22" spans="2:8" ht="59.25" customHeight="1">
      <c r="B22" s="11"/>
      <c r="C22" s="305" t="s">
        <v>173</v>
      </c>
      <c r="D22" s="306"/>
      <c r="E22" s="307" t="s">
        <v>174</v>
      </c>
      <c r="F22" s="308"/>
      <c r="G22" s="12"/>
      <c r="H22" s="16"/>
    </row>
    <row r="23" spans="2:8" ht="23.25" customHeight="1">
      <c r="B23" s="11"/>
      <c r="C23" s="305" t="s">
        <v>175</v>
      </c>
      <c r="D23" s="306"/>
      <c r="E23" s="307" t="s">
        <v>176</v>
      </c>
      <c r="F23" s="308"/>
      <c r="G23" s="12"/>
      <c r="H23" s="16"/>
    </row>
    <row r="24" spans="2:8" ht="30.75" customHeight="1">
      <c r="B24" s="11"/>
      <c r="C24" s="305" t="s">
        <v>177</v>
      </c>
      <c r="D24" s="306"/>
      <c r="E24" s="307" t="s">
        <v>178</v>
      </c>
      <c r="F24" s="308"/>
      <c r="G24" s="12"/>
      <c r="H24" s="16"/>
    </row>
    <row r="25" spans="2:8" ht="33" customHeight="1">
      <c r="B25" s="11"/>
      <c r="C25" s="305" t="s">
        <v>179</v>
      </c>
      <c r="D25" s="306"/>
      <c r="E25" s="307" t="s">
        <v>180</v>
      </c>
      <c r="F25" s="308"/>
      <c r="G25" s="12"/>
      <c r="H25" s="16"/>
    </row>
    <row r="26" spans="2:8" ht="30" customHeight="1">
      <c r="B26" s="11"/>
      <c r="C26" s="305" t="s">
        <v>181</v>
      </c>
      <c r="D26" s="306"/>
      <c r="E26" s="307" t="s">
        <v>182</v>
      </c>
      <c r="F26" s="308"/>
      <c r="G26" s="12"/>
      <c r="H26" s="16"/>
    </row>
    <row r="27" spans="2:8" ht="35.25" customHeight="1">
      <c r="B27" s="11"/>
      <c r="C27" s="305" t="s">
        <v>183</v>
      </c>
      <c r="D27" s="306"/>
      <c r="E27" s="307" t="s">
        <v>184</v>
      </c>
      <c r="F27" s="308"/>
      <c r="G27" s="12"/>
      <c r="H27" s="16"/>
    </row>
    <row r="28" spans="2:8" ht="31.5" customHeight="1">
      <c r="B28" s="11"/>
      <c r="C28" s="305" t="s">
        <v>185</v>
      </c>
      <c r="D28" s="306"/>
      <c r="E28" s="307" t="s">
        <v>186</v>
      </c>
      <c r="F28" s="308"/>
      <c r="G28" s="12"/>
      <c r="H28" s="16"/>
    </row>
    <row r="29" spans="2:8" ht="35.25" customHeight="1">
      <c r="B29" s="11"/>
      <c r="C29" s="305" t="s">
        <v>187</v>
      </c>
      <c r="D29" s="306"/>
      <c r="E29" s="307" t="s">
        <v>188</v>
      </c>
      <c r="F29" s="308"/>
      <c r="G29" s="12"/>
      <c r="H29" s="16"/>
    </row>
    <row r="30" spans="2:8" ht="59.25" customHeight="1">
      <c r="B30" s="11"/>
      <c r="C30" s="305" t="s">
        <v>189</v>
      </c>
      <c r="D30" s="306"/>
      <c r="E30" s="307" t="s">
        <v>190</v>
      </c>
      <c r="F30" s="308"/>
      <c r="G30" s="12"/>
      <c r="H30" s="16"/>
    </row>
    <row r="31" spans="2:8" ht="57" customHeight="1">
      <c r="B31" s="11"/>
      <c r="C31" s="305" t="s">
        <v>191</v>
      </c>
      <c r="D31" s="306"/>
      <c r="E31" s="307" t="s">
        <v>192</v>
      </c>
      <c r="F31" s="308"/>
      <c r="G31" s="12"/>
      <c r="H31" s="16"/>
    </row>
    <row r="32" spans="2:8" ht="82.5" customHeight="1">
      <c r="B32" s="11"/>
      <c r="C32" s="305" t="s">
        <v>193</v>
      </c>
      <c r="D32" s="306"/>
      <c r="E32" s="307" t="s">
        <v>194</v>
      </c>
      <c r="F32" s="308"/>
      <c r="G32" s="12"/>
      <c r="H32" s="16"/>
    </row>
    <row r="33" spans="2:8" ht="46.5" customHeight="1">
      <c r="B33" s="11"/>
      <c r="C33" s="305" t="s">
        <v>195</v>
      </c>
      <c r="D33" s="306"/>
      <c r="E33" s="307" t="s">
        <v>196</v>
      </c>
      <c r="F33" s="308"/>
      <c r="G33" s="12"/>
      <c r="H33" s="16"/>
    </row>
    <row r="34" spans="2:8" ht="6.75" customHeight="1" thickBot="1">
      <c r="B34" s="11"/>
      <c r="C34" s="309"/>
      <c r="D34" s="310"/>
      <c r="E34" s="311"/>
      <c r="F34" s="312"/>
      <c r="G34" s="12"/>
      <c r="H34" s="16"/>
    </row>
    <row r="35" spans="2:8" ht="15.75" thickTop="1">
      <c r="B35" s="11"/>
      <c r="C35" s="17"/>
      <c r="D35" s="17"/>
      <c r="E35" s="18"/>
      <c r="F35" s="18"/>
      <c r="G35" s="12"/>
      <c r="H35" s="16"/>
    </row>
    <row r="36" spans="2:8" ht="21" customHeight="1">
      <c r="B36" s="302" t="s">
        <v>197</v>
      </c>
      <c r="C36" s="303"/>
      <c r="D36" s="303"/>
      <c r="E36" s="303"/>
      <c r="F36" s="303"/>
      <c r="G36" s="303"/>
      <c r="H36" s="304"/>
    </row>
    <row r="37" spans="2:8" ht="20.25" customHeight="1">
      <c r="B37" s="302" t="s">
        <v>198</v>
      </c>
      <c r="C37" s="303"/>
      <c r="D37" s="303"/>
      <c r="E37" s="303"/>
      <c r="F37" s="303"/>
      <c r="G37" s="303"/>
      <c r="H37" s="304"/>
    </row>
    <row r="38" spans="2:8" ht="20.25" customHeight="1">
      <c r="B38" s="302" t="s">
        <v>199</v>
      </c>
      <c r="C38" s="303"/>
      <c r="D38" s="303"/>
      <c r="E38" s="303"/>
      <c r="F38" s="303"/>
      <c r="G38" s="303"/>
      <c r="H38" s="304"/>
    </row>
    <row r="39" spans="2:8" ht="21.75" customHeight="1">
      <c r="B39" s="302" t="s">
        <v>200</v>
      </c>
      <c r="C39" s="303"/>
      <c r="D39" s="303"/>
      <c r="E39" s="303"/>
      <c r="F39" s="303"/>
      <c r="G39" s="303"/>
      <c r="H39" s="304"/>
    </row>
    <row r="40" spans="2:8" ht="22.5" customHeight="1">
      <c r="B40" s="302" t="s">
        <v>201</v>
      </c>
      <c r="C40" s="303"/>
      <c r="D40" s="303"/>
      <c r="E40" s="303"/>
      <c r="F40" s="303"/>
      <c r="G40" s="303"/>
      <c r="H40" s="304"/>
    </row>
    <row r="41" spans="2:8" ht="32.25" customHeight="1" thickBot="1">
      <c r="B41" s="299" t="s">
        <v>202</v>
      </c>
      <c r="C41" s="300"/>
      <c r="D41" s="300"/>
      <c r="E41" s="300"/>
      <c r="F41" s="300"/>
      <c r="G41" s="300"/>
      <c r="H41" s="301"/>
    </row>
  </sheetData>
  <mergeCells count="62">
    <mergeCell ref="C9:D9"/>
    <mergeCell ref="E9:F9"/>
    <mergeCell ref="B2:H2"/>
    <mergeCell ref="B3:H3"/>
    <mergeCell ref="B4:H4"/>
    <mergeCell ref="B6:H7"/>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C17:D17"/>
    <mergeCell ref="E17:F17"/>
    <mergeCell ref="C18:D18"/>
    <mergeCell ref="E18:F18"/>
    <mergeCell ref="C19:D19"/>
    <mergeCell ref="E19:F19"/>
    <mergeCell ref="C20:D20"/>
    <mergeCell ref="E20:F20"/>
    <mergeCell ref="C21:D21"/>
    <mergeCell ref="E21:F21"/>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B37:H37"/>
    <mergeCell ref="B41:H41"/>
    <mergeCell ref="B40:H40"/>
    <mergeCell ref="B38:H38"/>
    <mergeCell ref="B39:H39"/>
    <mergeCell ref="C33:D33"/>
    <mergeCell ref="E33:F33"/>
    <mergeCell ref="C34:D34"/>
    <mergeCell ref="E34:F34"/>
    <mergeCell ref="B36:H3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sheetPr>
  <dimension ref="A1:KL39"/>
  <sheetViews>
    <sheetView topLeftCell="A8" zoomScale="110" zoomScaleNormal="110" workbookViewId="0">
      <pane xSplit="5" ySplit="4" topLeftCell="K20" activePane="bottomRight" state="frozen"/>
      <selection activeCell="A8" sqref="A8"/>
      <selection pane="topRight" activeCell="F8" sqref="F8"/>
      <selection pane="bottomLeft" activeCell="A12" sqref="A12"/>
      <selection pane="bottomRight" activeCell="P22" sqref="P22"/>
    </sheetView>
  </sheetViews>
  <sheetFormatPr baseColWidth="10" defaultColWidth="11.42578125" defaultRowHeight="15"/>
  <cols>
    <col min="2" max="2" width="20" customWidth="1"/>
    <col min="3" max="3" width="25.7109375" customWidth="1"/>
    <col min="4" max="4" width="28.28515625" customWidth="1"/>
    <col min="5" max="5" width="21.5703125" customWidth="1"/>
    <col min="6" max="6" width="30.7109375" customWidth="1"/>
    <col min="7" max="7" width="23.28515625" customWidth="1"/>
    <col min="8" max="8" width="12.140625" customWidth="1"/>
    <col min="9" max="9" width="13.28515625" customWidth="1"/>
    <col min="11" max="11" width="24.28515625" customWidth="1"/>
    <col min="12" max="12" width="22.85546875" customWidth="1"/>
    <col min="16" max="16" width="39" customWidth="1"/>
    <col min="17" max="17" width="13.140625" customWidth="1"/>
    <col min="21" max="21" width="14.5703125" customWidth="1"/>
    <col min="23" max="23" width="14" bestFit="1" customWidth="1"/>
    <col min="24" max="24" width="38.5703125" hidden="1" customWidth="1"/>
    <col min="25" max="25" width="44.85546875" hidden="1" customWidth="1"/>
    <col min="26" max="26" width="6.5703125" hidden="1" customWidth="1"/>
    <col min="27" max="27" width="11.85546875" customWidth="1"/>
    <col min="28" max="28" width="10.85546875" customWidth="1"/>
    <col min="29" max="29" width="39.42578125" hidden="1" customWidth="1"/>
    <col min="30" max="30" width="6.5703125" hidden="1" customWidth="1"/>
    <col min="31" max="31" width="13.42578125" customWidth="1"/>
    <col min="33" max="33" width="13.42578125" customWidth="1"/>
    <col min="34" max="34" width="21.140625" customWidth="1"/>
    <col min="35" max="35" width="16.85546875" customWidth="1"/>
    <col min="36" max="36" width="15" customWidth="1"/>
    <col min="37" max="37" width="16.140625" customWidth="1"/>
    <col min="38" max="38" width="17.85546875" bestFit="1" customWidth="1"/>
    <col min="39" max="39" width="14.7109375" customWidth="1"/>
    <col min="41" max="298" width="11.42578125" style="26"/>
    <col min="299" max="16384" width="11.42578125" style="29"/>
  </cols>
  <sheetData>
    <row r="1" spans="1:298" s="154" customFormat="1" ht="16.5" customHeight="1">
      <c r="A1" s="398"/>
      <c r="B1" s="399"/>
      <c r="C1" s="399"/>
      <c r="D1" s="388" t="s">
        <v>203</v>
      </c>
      <c r="E1" s="388"/>
      <c r="F1" s="388"/>
      <c r="G1" s="388"/>
      <c r="H1" s="388"/>
      <c r="I1" s="388"/>
      <c r="J1" s="388"/>
      <c r="K1" s="388"/>
      <c r="L1" s="388"/>
      <c r="M1" s="388"/>
      <c r="N1" s="388"/>
      <c r="O1" s="388"/>
      <c r="P1" s="388"/>
      <c r="Q1" s="388"/>
      <c r="R1" s="388"/>
      <c r="S1" s="388"/>
      <c r="T1" s="388"/>
      <c r="U1" s="388"/>
      <c r="V1" s="388"/>
      <c r="W1" s="388"/>
      <c r="X1" s="388"/>
      <c r="Y1" s="388"/>
      <c r="Z1" s="388"/>
      <c r="AA1" s="388"/>
      <c r="AB1" s="388"/>
      <c r="AC1" s="388"/>
      <c r="AD1" s="388"/>
      <c r="AE1" s="388"/>
      <c r="AF1" s="388"/>
      <c r="AG1" s="388"/>
      <c r="AH1" s="388"/>
      <c r="AI1" s="388"/>
      <c r="AJ1" s="388"/>
      <c r="AK1" s="388"/>
      <c r="AL1" s="390" t="s">
        <v>204</v>
      </c>
      <c r="AM1" s="390"/>
      <c r="AN1" s="390"/>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F1" s="153"/>
      <c r="EG1" s="153"/>
      <c r="EH1" s="153"/>
      <c r="EI1" s="153"/>
      <c r="EJ1" s="153"/>
      <c r="EK1" s="153"/>
      <c r="EL1" s="153"/>
      <c r="EM1" s="153"/>
      <c r="EN1" s="153"/>
      <c r="EO1" s="153"/>
      <c r="EP1" s="153"/>
      <c r="EQ1" s="153"/>
      <c r="ER1" s="153"/>
      <c r="ES1" s="153"/>
      <c r="ET1" s="153"/>
      <c r="EU1" s="153"/>
      <c r="EV1" s="153"/>
      <c r="EW1" s="153"/>
      <c r="EX1" s="153"/>
      <c r="EY1" s="153"/>
      <c r="EZ1" s="153"/>
      <c r="FA1" s="153"/>
      <c r="FB1" s="153"/>
      <c r="FC1" s="153"/>
      <c r="FD1" s="153"/>
      <c r="FE1" s="153"/>
      <c r="FF1" s="153"/>
      <c r="FG1" s="153"/>
      <c r="FH1" s="153"/>
      <c r="FI1" s="153"/>
      <c r="FJ1" s="153"/>
      <c r="FK1" s="153"/>
      <c r="FL1" s="153"/>
      <c r="FM1" s="153"/>
      <c r="FN1" s="153"/>
      <c r="FO1" s="153"/>
      <c r="FP1" s="153"/>
      <c r="FQ1" s="153"/>
      <c r="FR1" s="153"/>
      <c r="FS1" s="153"/>
      <c r="FT1" s="153"/>
      <c r="FU1" s="153"/>
      <c r="FV1" s="153"/>
      <c r="FW1" s="153"/>
      <c r="FX1" s="153"/>
      <c r="FY1" s="153"/>
      <c r="FZ1" s="153"/>
      <c r="GA1" s="153"/>
      <c r="GB1" s="153"/>
      <c r="GC1" s="153"/>
      <c r="GD1" s="153"/>
      <c r="GE1" s="153"/>
      <c r="GF1" s="153"/>
      <c r="GG1" s="153"/>
      <c r="GH1" s="153"/>
      <c r="GI1" s="153"/>
      <c r="GJ1" s="153"/>
      <c r="GK1" s="153"/>
      <c r="GL1" s="153"/>
      <c r="GM1" s="153"/>
      <c r="GN1" s="153"/>
      <c r="GO1" s="153"/>
      <c r="GP1" s="153"/>
      <c r="GQ1" s="153"/>
      <c r="GR1" s="153"/>
      <c r="GS1" s="153"/>
      <c r="GT1" s="153"/>
      <c r="GU1" s="153"/>
      <c r="GV1" s="153"/>
      <c r="GW1" s="153"/>
      <c r="GX1" s="153"/>
      <c r="GY1" s="153"/>
      <c r="GZ1" s="153"/>
      <c r="HA1" s="153"/>
      <c r="HB1" s="153"/>
      <c r="HC1" s="153"/>
      <c r="HD1" s="153"/>
      <c r="HE1" s="153"/>
      <c r="HF1" s="153"/>
      <c r="HG1" s="153"/>
      <c r="HH1" s="153"/>
      <c r="HI1" s="153"/>
      <c r="HJ1" s="153"/>
      <c r="HK1" s="153"/>
      <c r="HL1" s="153"/>
      <c r="HM1" s="153"/>
      <c r="HN1" s="153"/>
      <c r="HO1" s="153"/>
      <c r="HP1" s="153"/>
      <c r="HQ1" s="153"/>
      <c r="HR1" s="153"/>
      <c r="HS1" s="153"/>
      <c r="HT1" s="153"/>
      <c r="HU1" s="153"/>
      <c r="HV1" s="153"/>
      <c r="HW1" s="153"/>
      <c r="HX1" s="153"/>
      <c r="HY1" s="153"/>
      <c r="HZ1" s="153"/>
      <c r="IA1" s="153"/>
      <c r="IB1" s="153"/>
      <c r="IC1" s="153"/>
      <c r="ID1" s="153"/>
      <c r="IE1" s="153"/>
      <c r="IF1" s="153"/>
      <c r="IG1" s="153"/>
      <c r="IH1" s="153"/>
      <c r="II1" s="153"/>
      <c r="IJ1" s="153"/>
      <c r="IK1" s="153"/>
      <c r="IL1" s="153"/>
      <c r="IM1" s="153"/>
      <c r="IN1" s="153"/>
      <c r="IO1" s="153"/>
      <c r="IP1" s="153"/>
      <c r="IQ1" s="153"/>
      <c r="IR1" s="153"/>
      <c r="IS1" s="153"/>
      <c r="IT1" s="153"/>
      <c r="IU1" s="153"/>
      <c r="IV1" s="153"/>
      <c r="IW1" s="153"/>
      <c r="IX1" s="153"/>
      <c r="IY1" s="153"/>
      <c r="IZ1" s="153"/>
      <c r="JA1" s="153"/>
      <c r="JB1" s="153"/>
      <c r="JC1" s="153"/>
      <c r="JD1" s="153"/>
      <c r="JE1" s="153"/>
      <c r="JF1" s="153"/>
      <c r="JG1" s="153"/>
      <c r="JH1" s="153"/>
      <c r="JI1" s="153"/>
      <c r="JJ1" s="153"/>
      <c r="JK1" s="153"/>
      <c r="JL1" s="153"/>
      <c r="JM1" s="153"/>
      <c r="JN1" s="153"/>
      <c r="JO1" s="153"/>
      <c r="JP1" s="153"/>
      <c r="JQ1" s="153"/>
      <c r="JR1" s="153"/>
      <c r="JS1" s="153"/>
      <c r="JT1" s="153"/>
      <c r="JU1" s="153"/>
      <c r="JV1" s="153"/>
      <c r="JW1" s="153"/>
      <c r="JX1" s="153"/>
      <c r="JY1" s="153"/>
      <c r="JZ1" s="153"/>
      <c r="KA1" s="153"/>
      <c r="KB1" s="153"/>
      <c r="KC1" s="153"/>
      <c r="KD1" s="153"/>
      <c r="KE1" s="153"/>
      <c r="KF1" s="153"/>
      <c r="KG1" s="153"/>
      <c r="KH1" s="153"/>
      <c r="KI1" s="153"/>
      <c r="KJ1" s="153"/>
      <c r="KK1" s="153"/>
      <c r="KL1" s="153"/>
    </row>
    <row r="2" spans="1:298" s="154" customFormat="1" ht="39.75" customHeight="1">
      <c r="A2" s="400"/>
      <c r="B2" s="401"/>
      <c r="C2" s="401"/>
      <c r="D2" s="389"/>
      <c r="E2" s="389"/>
      <c r="F2" s="389"/>
      <c r="G2" s="389"/>
      <c r="H2" s="389"/>
      <c r="I2" s="389"/>
      <c r="J2" s="389"/>
      <c r="K2" s="389"/>
      <c r="L2" s="389"/>
      <c r="M2" s="389"/>
      <c r="N2" s="389"/>
      <c r="O2" s="389"/>
      <c r="P2" s="389"/>
      <c r="Q2" s="389"/>
      <c r="R2" s="389"/>
      <c r="S2" s="389"/>
      <c r="T2" s="389"/>
      <c r="U2" s="389"/>
      <c r="V2" s="389"/>
      <c r="W2" s="389"/>
      <c r="X2" s="389"/>
      <c r="Y2" s="389"/>
      <c r="Z2" s="389"/>
      <c r="AA2" s="389"/>
      <c r="AB2" s="389"/>
      <c r="AC2" s="389"/>
      <c r="AD2" s="389"/>
      <c r="AE2" s="389"/>
      <c r="AF2" s="389"/>
      <c r="AG2" s="389"/>
      <c r="AH2" s="389"/>
      <c r="AI2" s="389"/>
      <c r="AJ2" s="389"/>
      <c r="AK2" s="389"/>
      <c r="AL2" s="390"/>
      <c r="AM2" s="390"/>
      <c r="AN2" s="390"/>
      <c r="AO2" s="153"/>
      <c r="AP2" s="153"/>
      <c r="AQ2" s="153"/>
      <c r="AR2" s="153"/>
      <c r="AS2" s="153"/>
      <c r="AT2" s="153"/>
      <c r="AU2" s="153"/>
      <c r="AV2" s="153"/>
      <c r="AW2" s="153"/>
      <c r="AX2" s="153"/>
      <c r="AY2" s="153"/>
      <c r="AZ2" s="153"/>
      <c r="BA2" s="153"/>
      <c r="BB2" s="153"/>
      <c r="BC2" s="153"/>
      <c r="BD2" s="153"/>
      <c r="BE2" s="153"/>
      <c r="BF2" s="153"/>
      <c r="BG2" s="153"/>
      <c r="BH2" s="153"/>
      <c r="BI2" s="153"/>
      <c r="BJ2" s="153"/>
      <c r="BK2" s="153"/>
      <c r="BL2" s="153"/>
      <c r="BM2" s="153"/>
      <c r="BN2" s="153"/>
      <c r="BO2" s="153"/>
      <c r="BP2" s="153"/>
      <c r="BQ2" s="153"/>
      <c r="BR2" s="153"/>
      <c r="BS2" s="153"/>
      <c r="BT2" s="153"/>
      <c r="BU2" s="153"/>
      <c r="BV2" s="153"/>
      <c r="BW2" s="153"/>
      <c r="BX2" s="153"/>
      <c r="BY2" s="153"/>
      <c r="BZ2" s="153"/>
      <c r="CA2" s="153"/>
      <c r="CB2" s="153"/>
      <c r="CC2" s="153"/>
      <c r="CD2" s="153"/>
      <c r="CE2" s="153"/>
      <c r="CF2" s="153"/>
      <c r="CG2" s="153"/>
      <c r="CH2" s="153"/>
      <c r="CI2" s="153"/>
      <c r="CJ2" s="153"/>
      <c r="CK2" s="153"/>
      <c r="CL2" s="153"/>
      <c r="CM2" s="153"/>
      <c r="CN2" s="153"/>
      <c r="CO2" s="153"/>
      <c r="CP2" s="153"/>
      <c r="CQ2" s="153"/>
      <c r="CR2" s="153"/>
      <c r="CS2" s="153"/>
      <c r="CT2" s="153"/>
      <c r="CU2" s="153"/>
      <c r="CV2" s="153"/>
      <c r="CW2" s="153"/>
      <c r="CX2" s="153"/>
      <c r="CY2" s="153"/>
      <c r="CZ2" s="153"/>
      <c r="DA2" s="153"/>
      <c r="DB2" s="153"/>
      <c r="DC2" s="153"/>
      <c r="DD2" s="153"/>
      <c r="DE2" s="153"/>
      <c r="DF2" s="153"/>
      <c r="DG2" s="153"/>
      <c r="DH2" s="153"/>
      <c r="DI2" s="153"/>
      <c r="DJ2" s="153"/>
      <c r="DK2" s="153"/>
      <c r="DL2" s="153"/>
      <c r="DM2" s="153"/>
      <c r="DN2" s="153"/>
      <c r="DO2" s="153"/>
      <c r="DP2" s="153"/>
      <c r="DQ2" s="153"/>
      <c r="DR2" s="153"/>
      <c r="DS2" s="153"/>
      <c r="DT2" s="153"/>
      <c r="DU2" s="153"/>
      <c r="DV2" s="153"/>
      <c r="DW2" s="153"/>
      <c r="DX2" s="153"/>
      <c r="DY2" s="153"/>
      <c r="DZ2" s="153"/>
      <c r="EA2" s="153"/>
      <c r="EB2" s="153"/>
      <c r="EC2" s="153"/>
      <c r="ED2" s="153"/>
      <c r="EE2" s="153"/>
      <c r="EF2" s="153"/>
      <c r="EG2" s="153"/>
      <c r="EH2" s="153"/>
      <c r="EI2" s="153"/>
      <c r="EJ2" s="153"/>
      <c r="EK2" s="153"/>
      <c r="EL2" s="153"/>
      <c r="EM2" s="153"/>
      <c r="EN2" s="153"/>
      <c r="EO2" s="153"/>
      <c r="EP2" s="153"/>
      <c r="EQ2" s="153"/>
      <c r="ER2" s="153"/>
      <c r="ES2" s="153"/>
      <c r="ET2" s="153"/>
      <c r="EU2" s="153"/>
      <c r="EV2" s="153"/>
      <c r="EW2" s="153"/>
      <c r="EX2" s="153"/>
      <c r="EY2" s="153"/>
      <c r="EZ2" s="153"/>
      <c r="FA2" s="153"/>
      <c r="FB2" s="153"/>
      <c r="FC2" s="153"/>
      <c r="FD2" s="153"/>
      <c r="FE2" s="153"/>
      <c r="FF2" s="153"/>
      <c r="FG2" s="153"/>
      <c r="FH2" s="153"/>
      <c r="FI2" s="153"/>
      <c r="FJ2" s="153"/>
      <c r="FK2" s="153"/>
      <c r="FL2" s="153"/>
      <c r="FM2" s="153"/>
      <c r="FN2" s="153"/>
      <c r="FO2" s="153"/>
      <c r="FP2" s="153"/>
      <c r="FQ2" s="153"/>
      <c r="FR2" s="153"/>
      <c r="FS2" s="153"/>
      <c r="FT2" s="153"/>
      <c r="FU2" s="153"/>
      <c r="FV2" s="153"/>
      <c r="FW2" s="153"/>
      <c r="FX2" s="153"/>
      <c r="FY2" s="153"/>
      <c r="FZ2" s="153"/>
      <c r="GA2" s="153"/>
      <c r="GB2" s="153"/>
      <c r="GC2" s="153"/>
      <c r="GD2" s="153"/>
      <c r="GE2" s="153"/>
      <c r="GF2" s="153"/>
      <c r="GG2" s="153"/>
      <c r="GH2" s="153"/>
      <c r="GI2" s="153"/>
      <c r="GJ2" s="153"/>
      <c r="GK2" s="153"/>
      <c r="GL2" s="153"/>
      <c r="GM2" s="153"/>
      <c r="GN2" s="153"/>
      <c r="GO2" s="153"/>
      <c r="GP2" s="153"/>
      <c r="GQ2" s="153"/>
      <c r="GR2" s="153"/>
      <c r="GS2" s="153"/>
      <c r="GT2" s="153"/>
      <c r="GU2" s="153"/>
      <c r="GV2" s="153"/>
      <c r="GW2" s="153"/>
      <c r="GX2" s="153"/>
      <c r="GY2" s="153"/>
      <c r="GZ2" s="153"/>
      <c r="HA2" s="153"/>
      <c r="HB2" s="153"/>
      <c r="HC2" s="153"/>
      <c r="HD2" s="153"/>
      <c r="HE2" s="153"/>
      <c r="HF2" s="153"/>
      <c r="HG2" s="153"/>
      <c r="HH2" s="153"/>
      <c r="HI2" s="153"/>
      <c r="HJ2" s="153"/>
      <c r="HK2" s="153"/>
      <c r="HL2" s="153"/>
      <c r="HM2" s="153"/>
      <c r="HN2" s="153"/>
      <c r="HO2" s="153"/>
      <c r="HP2" s="153"/>
      <c r="HQ2" s="153"/>
      <c r="HR2" s="153"/>
      <c r="HS2" s="153"/>
      <c r="HT2" s="153"/>
      <c r="HU2" s="153"/>
      <c r="HV2" s="153"/>
      <c r="HW2" s="153"/>
      <c r="HX2" s="153"/>
      <c r="HY2" s="153"/>
      <c r="HZ2" s="153"/>
      <c r="IA2" s="153"/>
      <c r="IB2" s="153"/>
      <c r="IC2" s="153"/>
      <c r="ID2" s="153"/>
      <c r="IE2" s="153"/>
      <c r="IF2" s="153"/>
      <c r="IG2" s="153"/>
      <c r="IH2" s="153"/>
      <c r="II2" s="153"/>
      <c r="IJ2" s="153"/>
      <c r="IK2" s="153"/>
      <c r="IL2" s="153"/>
      <c r="IM2" s="153"/>
      <c r="IN2" s="153"/>
      <c r="IO2" s="153"/>
      <c r="IP2" s="153"/>
      <c r="IQ2" s="153"/>
      <c r="IR2" s="153"/>
      <c r="IS2" s="153"/>
      <c r="IT2" s="153"/>
      <c r="IU2" s="153"/>
      <c r="IV2" s="153"/>
      <c r="IW2" s="153"/>
      <c r="IX2" s="153"/>
      <c r="IY2" s="153"/>
      <c r="IZ2" s="153"/>
      <c r="JA2" s="153"/>
      <c r="JB2" s="153"/>
      <c r="JC2" s="153"/>
      <c r="JD2" s="153"/>
      <c r="JE2" s="153"/>
      <c r="JF2" s="153"/>
      <c r="JG2" s="153"/>
      <c r="JH2" s="153"/>
      <c r="JI2" s="153"/>
      <c r="JJ2" s="153"/>
      <c r="JK2" s="153"/>
      <c r="JL2" s="153"/>
      <c r="JM2" s="153"/>
      <c r="JN2" s="153"/>
      <c r="JO2" s="153"/>
      <c r="JP2" s="153"/>
      <c r="JQ2" s="153"/>
      <c r="JR2" s="153"/>
      <c r="JS2" s="153"/>
      <c r="JT2" s="153"/>
      <c r="JU2" s="153"/>
      <c r="JV2" s="153"/>
      <c r="JW2" s="153"/>
      <c r="JX2" s="153"/>
      <c r="JY2" s="153"/>
      <c r="JZ2" s="153"/>
      <c r="KA2" s="153"/>
      <c r="KB2" s="153"/>
      <c r="KC2" s="153"/>
      <c r="KD2" s="153"/>
      <c r="KE2" s="153"/>
      <c r="KF2" s="153"/>
      <c r="KG2" s="153"/>
      <c r="KH2" s="153"/>
      <c r="KI2" s="153"/>
      <c r="KJ2" s="153"/>
      <c r="KK2" s="153"/>
      <c r="KL2" s="153"/>
    </row>
    <row r="3" spans="1:298" s="154" customFormat="1" ht="16.5">
      <c r="A3" s="2"/>
      <c r="B3" s="2"/>
      <c r="C3" s="3"/>
      <c r="D3" s="389"/>
      <c r="E3" s="389"/>
      <c r="F3" s="389"/>
      <c r="G3" s="389"/>
      <c r="H3" s="389"/>
      <c r="I3" s="389"/>
      <c r="J3" s="389"/>
      <c r="K3" s="389"/>
      <c r="L3" s="389"/>
      <c r="M3" s="389"/>
      <c r="N3" s="389"/>
      <c r="O3" s="389"/>
      <c r="P3" s="389"/>
      <c r="Q3" s="389"/>
      <c r="R3" s="389"/>
      <c r="S3" s="389"/>
      <c r="T3" s="389"/>
      <c r="U3" s="389"/>
      <c r="V3" s="389"/>
      <c r="W3" s="389"/>
      <c r="X3" s="389"/>
      <c r="Y3" s="389"/>
      <c r="Z3" s="389"/>
      <c r="AA3" s="389"/>
      <c r="AB3" s="389"/>
      <c r="AC3" s="389"/>
      <c r="AD3" s="389"/>
      <c r="AE3" s="389"/>
      <c r="AF3" s="389"/>
      <c r="AG3" s="389"/>
      <c r="AH3" s="389"/>
      <c r="AI3" s="389"/>
      <c r="AJ3" s="389"/>
      <c r="AK3" s="389"/>
      <c r="AL3" s="390"/>
      <c r="AM3" s="390"/>
      <c r="AN3" s="390"/>
      <c r="AO3" s="153"/>
      <c r="AP3" s="153"/>
      <c r="AQ3" s="153"/>
      <c r="AR3" s="153"/>
      <c r="AS3" s="153"/>
      <c r="AT3" s="153"/>
      <c r="AU3" s="153"/>
      <c r="AV3" s="153"/>
      <c r="AW3" s="153"/>
      <c r="AX3" s="153"/>
      <c r="AY3" s="153"/>
      <c r="AZ3" s="153"/>
      <c r="BA3" s="153"/>
      <c r="BB3" s="153"/>
      <c r="BC3" s="153"/>
      <c r="BD3" s="153"/>
      <c r="BE3" s="153"/>
      <c r="BF3" s="153"/>
      <c r="BG3" s="153"/>
      <c r="BH3" s="153"/>
      <c r="BI3" s="153"/>
      <c r="BJ3" s="153"/>
      <c r="BK3" s="153"/>
      <c r="BL3" s="153"/>
      <c r="BM3" s="153"/>
      <c r="BN3" s="153"/>
      <c r="BO3" s="153"/>
      <c r="BP3" s="153"/>
      <c r="BQ3" s="153"/>
      <c r="BR3" s="153"/>
      <c r="BS3" s="153"/>
      <c r="BT3" s="153"/>
      <c r="BU3" s="153"/>
      <c r="BV3" s="153"/>
      <c r="BW3" s="153"/>
      <c r="BX3" s="153"/>
      <c r="BY3" s="153"/>
      <c r="BZ3" s="153"/>
      <c r="CA3" s="153"/>
      <c r="CB3" s="153"/>
      <c r="CC3" s="153"/>
      <c r="CD3" s="153"/>
      <c r="CE3" s="153"/>
      <c r="CF3" s="153"/>
      <c r="CG3" s="153"/>
      <c r="CH3" s="153"/>
      <c r="CI3" s="153"/>
      <c r="CJ3" s="153"/>
      <c r="CK3" s="153"/>
      <c r="CL3" s="153"/>
      <c r="CM3" s="153"/>
      <c r="CN3" s="153"/>
      <c r="CO3" s="153"/>
      <c r="CP3" s="153"/>
      <c r="CQ3" s="153"/>
      <c r="CR3" s="153"/>
      <c r="CS3" s="153"/>
      <c r="CT3" s="153"/>
      <c r="CU3" s="153"/>
      <c r="CV3" s="153"/>
      <c r="CW3" s="153"/>
      <c r="CX3" s="153"/>
      <c r="CY3" s="153"/>
      <c r="CZ3" s="153"/>
      <c r="DA3" s="153"/>
      <c r="DB3" s="153"/>
      <c r="DC3" s="153"/>
      <c r="DD3" s="153"/>
      <c r="DE3" s="153"/>
      <c r="DF3" s="153"/>
      <c r="DG3" s="153"/>
      <c r="DH3" s="153"/>
      <c r="DI3" s="153"/>
      <c r="DJ3" s="153"/>
      <c r="DK3" s="153"/>
      <c r="DL3" s="153"/>
      <c r="DM3" s="153"/>
      <c r="DN3" s="153"/>
      <c r="DO3" s="153"/>
      <c r="DP3" s="153"/>
      <c r="DQ3" s="153"/>
      <c r="DR3" s="153"/>
      <c r="DS3" s="153"/>
      <c r="DT3" s="153"/>
      <c r="DU3" s="153"/>
      <c r="DV3" s="153"/>
      <c r="DW3" s="153"/>
      <c r="DX3" s="153"/>
      <c r="DY3" s="153"/>
      <c r="DZ3" s="153"/>
      <c r="EA3" s="153"/>
      <c r="EB3" s="153"/>
      <c r="EC3" s="153"/>
      <c r="ED3" s="153"/>
      <c r="EE3" s="153"/>
      <c r="EF3" s="153"/>
      <c r="EG3" s="153"/>
      <c r="EH3" s="153"/>
      <c r="EI3" s="153"/>
      <c r="EJ3" s="153"/>
      <c r="EK3" s="153"/>
      <c r="EL3" s="153"/>
      <c r="EM3" s="153"/>
      <c r="EN3" s="153"/>
      <c r="EO3" s="153"/>
      <c r="EP3" s="153"/>
      <c r="EQ3" s="153"/>
      <c r="ER3" s="153"/>
      <c r="ES3" s="153"/>
      <c r="ET3" s="153"/>
      <c r="EU3" s="153"/>
      <c r="EV3" s="153"/>
      <c r="EW3" s="153"/>
      <c r="EX3" s="153"/>
      <c r="EY3" s="153"/>
      <c r="EZ3" s="153"/>
      <c r="FA3" s="153"/>
      <c r="FB3" s="153"/>
      <c r="FC3" s="153"/>
      <c r="FD3" s="153"/>
      <c r="FE3" s="153"/>
      <c r="FF3" s="153"/>
      <c r="FG3" s="153"/>
      <c r="FH3" s="153"/>
      <c r="FI3" s="153"/>
      <c r="FJ3" s="153"/>
      <c r="FK3" s="153"/>
      <c r="FL3" s="153"/>
      <c r="FM3" s="153"/>
      <c r="FN3" s="153"/>
      <c r="FO3" s="153"/>
      <c r="FP3" s="153"/>
      <c r="FQ3" s="153"/>
      <c r="FR3" s="153"/>
      <c r="FS3" s="153"/>
      <c r="FT3" s="153"/>
      <c r="FU3" s="153"/>
      <c r="FV3" s="153"/>
      <c r="FW3" s="153"/>
      <c r="FX3" s="153"/>
      <c r="FY3" s="153"/>
      <c r="FZ3" s="153"/>
      <c r="GA3" s="153"/>
      <c r="GB3" s="153"/>
      <c r="GC3" s="153"/>
      <c r="GD3" s="153"/>
      <c r="GE3" s="153"/>
      <c r="GF3" s="153"/>
      <c r="GG3" s="153"/>
      <c r="GH3" s="153"/>
      <c r="GI3" s="153"/>
      <c r="GJ3" s="153"/>
      <c r="GK3" s="153"/>
      <c r="GL3" s="153"/>
      <c r="GM3" s="153"/>
      <c r="GN3" s="153"/>
      <c r="GO3" s="153"/>
      <c r="GP3" s="153"/>
      <c r="GQ3" s="153"/>
      <c r="GR3" s="153"/>
      <c r="GS3" s="153"/>
      <c r="GT3" s="153"/>
      <c r="GU3" s="153"/>
      <c r="GV3" s="153"/>
      <c r="GW3" s="153"/>
      <c r="GX3" s="153"/>
      <c r="GY3" s="153"/>
      <c r="GZ3" s="153"/>
      <c r="HA3" s="153"/>
      <c r="HB3" s="153"/>
      <c r="HC3" s="153"/>
      <c r="HD3" s="153"/>
      <c r="HE3" s="153"/>
      <c r="HF3" s="153"/>
      <c r="HG3" s="153"/>
      <c r="HH3" s="153"/>
      <c r="HI3" s="153"/>
      <c r="HJ3" s="153"/>
      <c r="HK3" s="153"/>
      <c r="HL3" s="153"/>
      <c r="HM3" s="153"/>
      <c r="HN3" s="153"/>
      <c r="HO3" s="153"/>
      <c r="HP3" s="153"/>
      <c r="HQ3" s="153"/>
      <c r="HR3" s="153"/>
      <c r="HS3" s="153"/>
      <c r="HT3" s="153"/>
      <c r="HU3" s="153"/>
      <c r="HV3" s="153"/>
      <c r="HW3" s="153"/>
      <c r="HX3" s="153"/>
      <c r="HY3" s="153"/>
      <c r="HZ3" s="153"/>
      <c r="IA3" s="153"/>
      <c r="IB3" s="153"/>
      <c r="IC3" s="153"/>
      <c r="ID3" s="153"/>
      <c r="IE3" s="153"/>
      <c r="IF3" s="153"/>
      <c r="IG3" s="153"/>
      <c r="IH3" s="153"/>
      <c r="II3" s="153"/>
      <c r="IJ3" s="153"/>
      <c r="IK3" s="153"/>
      <c r="IL3" s="153"/>
      <c r="IM3" s="153"/>
      <c r="IN3" s="153"/>
      <c r="IO3" s="153"/>
      <c r="IP3" s="153"/>
      <c r="IQ3" s="153"/>
      <c r="IR3" s="153"/>
      <c r="IS3" s="153"/>
      <c r="IT3" s="153"/>
      <c r="IU3" s="153"/>
      <c r="IV3" s="153"/>
      <c r="IW3" s="153"/>
      <c r="IX3" s="153"/>
      <c r="IY3" s="153"/>
      <c r="IZ3" s="153"/>
      <c r="JA3" s="153"/>
      <c r="JB3" s="153"/>
      <c r="JC3" s="153"/>
      <c r="JD3" s="153"/>
      <c r="JE3" s="153"/>
      <c r="JF3" s="153"/>
      <c r="JG3" s="153"/>
      <c r="JH3" s="153"/>
      <c r="JI3" s="153"/>
      <c r="JJ3" s="153"/>
      <c r="JK3" s="153"/>
      <c r="JL3" s="153"/>
      <c r="JM3" s="153"/>
      <c r="JN3" s="153"/>
      <c r="JO3" s="153"/>
      <c r="JP3" s="153"/>
      <c r="JQ3" s="153"/>
      <c r="JR3" s="153"/>
      <c r="JS3" s="153"/>
      <c r="JT3" s="153"/>
      <c r="JU3" s="153"/>
      <c r="JV3" s="153"/>
      <c r="JW3" s="153"/>
      <c r="JX3" s="153"/>
      <c r="JY3" s="153"/>
      <c r="JZ3" s="153"/>
      <c r="KA3" s="153"/>
      <c r="KB3" s="153"/>
      <c r="KC3" s="153"/>
      <c r="KD3" s="153"/>
      <c r="KE3" s="153"/>
      <c r="KF3" s="153"/>
      <c r="KG3" s="153"/>
      <c r="KH3" s="153"/>
      <c r="KI3" s="153"/>
      <c r="KJ3" s="153"/>
      <c r="KK3" s="153"/>
      <c r="KL3" s="153"/>
    </row>
    <row r="4" spans="1:298" s="154" customFormat="1" ht="26.25" customHeight="1">
      <c r="A4" s="391" t="s">
        <v>205</v>
      </c>
      <c r="B4" s="392"/>
      <c r="C4" s="393"/>
      <c r="D4" s="394" t="s">
        <v>206</v>
      </c>
      <c r="E4" s="395"/>
      <c r="F4" s="395"/>
      <c r="G4" s="395"/>
      <c r="H4" s="395"/>
      <c r="I4" s="395"/>
      <c r="J4" s="395"/>
      <c r="K4" s="395"/>
      <c r="L4" s="395"/>
      <c r="M4" s="395"/>
      <c r="N4" s="396"/>
      <c r="O4" s="397"/>
      <c r="P4" s="397"/>
      <c r="Q4" s="397"/>
      <c r="R4" s="1"/>
      <c r="S4" s="1"/>
      <c r="T4" s="1"/>
      <c r="U4" s="1"/>
      <c r="V4" s="1"/>
      <c r="W4" s="1"/>
      <c r="X4" s="1"/>
      <c r="Y4" s="1"/>
      <c r="Z4" s="1"/>
      <c r="AA4" s="1"/>
      <c r="AB4" s="1"/>
      <c r="AC4" s="1"/>
      <c r="AD4" s="1"/>
      <c r="AE4" s="1"/>
      <c r="AF4" s="1"/>
      <c r="AG4" s="1"/>
      <c r="AH4" s="1"/>
      <c r="AI4" s="1"/>
      <c r="AJ4" s="1"/>
      <c r="AK4" s="1"/>
      <c r="AL4" s="1"/>
      <c r="AM4" s="1"/>
      <c r="AN4" s="1"/>
      <c r="AO4" s="153"/>
      <c r="AP4" s="153"/>
      <c r="AQ4" s="153"/>
      <c r="AR4" s="153"/>
      <c r="AS4" s="153"/>
      <c r="AT4" s="153"/>
      <c r="AU4" s="153"/>
      <c r="AV4" s="153"/>
      <c r="AW4" s="153"/>
      <c r="AX4" s="153"/>
      <c r="AY4" s="153"/>
      <c r="AZ4" s="153"/>
      <c r="BA4" s="153"/>
      <c r="BB4" s="153"/>
      <c r="BC4" s="153"/>
      <c r="BD4" s="153"/>
      <c r="BE4" s="153"/>
      <c r="BF4" s="153"/>
      <c r="BG4" s="153"/>
      <c r="BH4" s="153"/>
      <c r="BI4" s="153"/>
      <c r="BJ4" s="153"/>
      <c r="BK4" s="153"/>
      <c r="BL4" s="153"/>
      <c r="BM4" s="153"/>
      <c r="BN4" s="153"/>
      <c r="BO4" s="153"/>
      <c r="BP4" s="153"/>
      <c r="BQ4" s="153"/>
      <c r="BR4" s="153"/>
      <c r="BS4" s="153"/>
      <c r="BT4" s="153"/>
      <c r="BU4" s="153"/>
      <c r="BV4" s="153"/>
      <c r="BW4" s="153"/>
      <c r="BX4" s="153"/>
      <c r="BY4" s="153"/>
      <c r="BZ4" s="153"/>
      <c r="CA4" s="153"/>
      <c r="CB4" s="153"/>
      <c r="CC4" s="153"/>
      <c r="CD4" s="153"/>
      <c r="CE4" s="153"/>
      <c r="CF4" s="153"/>
      <c r="CG4" s="153"/>
      <c r="CH4" s="153"/>
      <c r="CI4" s="153"/>
      <c r="CJ4" s="153"/>
      <c r="CK4" s="153"/>
      <c r="CL4" s="153"/>
      <c r="CM4" s="153"/>
      <c r="CN4" s="153"/>
      <c r="CO4" s="153"/>
      <c r="CP4" s="153"/>
      <c r="CQ4" s="153"/>
      <c r="CR4" s="153"/>
      <c r="CS4" s="153"/>
      <c r="CT4" s="153"/>
      <c r="CU4" s="153"/>
      <c r="CV4" s="153"/>
      <c r="CW4" s="153"/>
      <c r="CX4" s="153"/>
      <c r="CY4" s="153"/>
      <c r="CZ4" s="153"/>
      <c r="DA4" s="153"/>
      <c r="DB4" s="153"/>
      <c r="DC4" s="153"/>
      <c r="DD4" s="153"/>
      <c r="DE4" s="153"/>
      <c r="DF4" s="153"/>
      <c r="DG4" s="153"/>
      <c r="DH4" s="153"/>
      <c r="DI4" s="153"/>
      <c r="DJ4" s="153"/>
      <c r="DK4" s="153"/>
      <c r="DL4" s="153"/>
      <c r="DM4" s="153"/>
      <c r="DN4" s="153"/>
      <c r="DO4" s="153"/>
      <c r="DP4" s="153"/>
      <c r="DQ4" s="153"/>
      <c r="DR4" s="153"/>
      <c r="DS4" s="153"/>
      <c r="DT4" s="153"/>
      <c r="DU4" s="153"/>
      <c r="DV4" s="153"/>
      <c r="DW4" s="153"/>
      <c r="DX4" s="153"/>
      <c r="DY4" s="153"/>
      <c r="DZ4" s="153"/>
      <c r="EA4" s="153"/>
      <c r="EB4" s="153"/>
      <c r="EC4" s="153"/>
      <c r="ED4" s="153"/>
      <c r="EE4" s="153"/>
      <c r="EF4" s="153"/>
      <c r="EG4" s="153"/>
      <c r="EH4" s="153"/>
      <c r="EI4" s="153"/>
      <c r="EJ4" s="153"/>
      <c r="EK4" s="153"/>
      <c r="EL4" s="153"/>
      <c r="EM4" s="153"/>
      <c r="EN4" s="153"/>
      <c r="EO4" s="153"/>
      <c r="EP4" s="153"/>
      <c r="EQ4" s="153"/>
      <c r="ER4" s="153"/>
      <c r="ES4" s="153"/>
      <c r="ET4" s="153"/>
      <c r="EU4" s="153"/>
      <c r="EV4" s="153"/>
      <c r="EW4" s="153"/>
      <c r="EX4" s="153"/>
      <c r="EY4" s="153"/>
      <c r="EZ4" s="153"/>
      <c r="FA4" s="153"/>
      <c r="FB4" s="153"/>
      <c r="FC4" s="153"/>
      <c r="FD4" s="153"/>
      <c r="FE4" s="153"/>
      <c r="FF4" s="153"/>
      <c r="FG4" s="153"/>
      <c r="FH4" s="153"/>
      <c r="FI4" s="153"/>
      <c r="FJ4" s="153"/>
      <c r="FK4" s="153"/>
      <c r="FL4" s="153"/>
      <c r="FM4" s="153"/>
      <c r="FN4" s="153"/>
      <c r="FO4" s="153"/>
      <c r="FP4" s="153"/>
      <c r="FQ4" s="153"/>
      <c r="FR4" s="153"/>
      <c r="FS4" s="153"/>
      <c r="FT4" s="153"/>
      <c r="FU4" s="153"/>
      <c r="FV4" s="153"/>
      <c r="FW4" s="153"/>
      <c r="FX4" s="153"/>
      <c r="FY4" s="153"/>
      <c r="FZ4" s="153"/>
      <c r="GA4" s="153"/>
      <c r="GB4" s="153"/>
      <c r="GC4" s="153"/>
      <c r="GD4" s="153"/>
      <c r="GE4" s="153"/>
      <c r="GF4" s="153"/>
      <c r="GG4" s="153"/>
      <c r="GH4" s="153"/>
      <c r="GI4" s="153"/>
      <c r="GJ4" s="153"/>
      <c r="GK4" s="153"/>
      <c r="GL4" s="153"/>
      <c r="GM4" s="153"/>
      <c r="GN4" s="153"/>
      <c r="GO4" s="153"/>
      <c r="GP4" s="153"/>
      <c r="GQ4" s="153"/>
      <c r="GR4" s="153"/>
      <c r="GS4" s="153"/>
      <c r="GT4" s="153"/>
      <c r="GU4" s="153"/>
      <c r="GV4" s="153"/>
      <c r="GW4" s="153"/>
      <c r="GX4" s="153"/>
      <c r="GY4" s="153"/>
      <c r="GZ4" s="153"/>
      <c r="HA4" s="153"/>
      <c r="HB4" s="153"/>
      <c r="HC4" s="153"/>
      <c r="HD4" s="153"/>
      <c r="HE4" s="153"/>
      <c r="HF4" s="153"/>
      <c r="HG4" s="153"/>
      <c r="HH4" s="153"/>
      <c r="HI4" s="153"/>
      <c r="HJ4" s="153"/>
      <c r="HK4" s="153"/>
      <c r="HL4" s="153"/>
      <c r="HM4" s="153"/>
      <c r="HN4" s="153"/>
      <c r="HO4" s="153"/>
      <c r="HP4" s="153"/>
      <c r="HQ4" s="153"/>
      <c r="HR4" s="153"/>
      <c r="HS4" s="153"/>
      <c r="HT4" s="153"/>
      <c r="HU4" s="153"/>
      <c r="HV4" s="153"/>
      <c r="HW4" s="153"/>
      <c r="HX4" s="153"/>
      <c r="HY4" s="153"/>
      <c r="HZ4" s="153"/>
      <c r="IA4" s="153"/>
      <c r="IB4" s="153"/>
      <c r="IC4" s="153"/>
      <c r="ID4" s="153"/>
      <c r="IE4" s="153"/>
      <c r="IF4" s="153"/>
      <c r="IG4" s="153"/>
      <c r="IH4" s="153"/>
      <c r="II4" s="153"/>
      <c r="IJ4" s="153"/>
      <c r="IK4" s="153"/>
      <c r="IL4" s="153"/>
      <c r="IM4" s="153"/>
      <c r="IN4" s="153"/>
      <c r="IO4" s="153"/>
      <c r="IP4" s="153"/>
      <c r="IQ4" s="153"/>
      <c r="IR4" s="153"/>
      <c r="IS4" s="153"/>
      <c r="IT4" s="153"/>
      <c r="IU4" s="153"/>
      <c r="IV4" s="153"/>
      <c r="IW4" s="153"/>
      <c r="IX4" s="153"/>
      <c r="IY4" s="153"/>
      <c r="IZ4" s="153"/>
      <c r="JA4" s="153"/>
      <c r="JB4" s="153"/>
      <c r="JC4" s="153"/>
      <c r="JD4" s="153"/>
      <c r="JE4" s="153"/>
      <c r="JF4" s="153"/>
      <c r="JG4" s="153"/>
      <c r="JH4" s="153"/>
      <c r="JI4" s="153"/>
      <c r="JJ4" s="153"/>
      <c r="JK4" s="153"/>
      <c r="JL4" s="153"/>
      <c r="JM4" s="153"/>
      <c r="JN4" s="153"/>
      <c r="JO4" s="153"/>
      <c r="JP4" s="153"/>
      <c r="JQ4" s="153"/>
      <c r="JR4" s="153"/>
      <c r="JS4" s="153"/>
      <c r="JT4" s="153"/>
      <c r="JU4" s="153"/>
      <c r="JV4" s="153"/>
      <c r="JW4" s="153"/>
      <c r="JX4" s="153"/>
      <c r="JY4" s="153"/>
      <c r="JZ4" s="153"/>
      <c r="KA4" s="153"/>
      <c r="KB4" s="153"/>
      <c r="KC4" s="153"/>
      <c r="KD4" s="153"/>
      <c r="KE4" s="153"/>
      <c r="KF4" s="153"/>
      <c r="KG4" s="153"/>
      <c r="KH4" s="153"/>
      <c r="KI4" s="153"/>
      <c r="KJ4" s="153"/>
      <c r="KK4" s="153"/>
      <c r="KL4" s="153"/>
    </row>
    <row r="5" spans="1:298" s="154" customFormat="1" ht="60" customHeight="1">
      <c r="A5" s="391" t="s">
        <v>207</v>
      </c>
      <c r="B5" s="392"/>
      <c r="C5" s="393"/>
      <c r="D5" s="402" t="s">
        <v>20</v>
      </c>
      <c r="E5" s="403"/>
      <c r="F5" s="403"/>
      <c r="G5" s="403"/>
      <c r="H5" s="403"/>
      <c r="I5" s="403"/>
      <c r="J5" s="403"/>
      <c r="K5" s="403"/>
      <c r="L5" s="403"/>
      <c r="M5" s="403"/>
      <c r="N5" s="404"/>
      <c r="O5" s="1"/>
      <c r="P5" s="1"/>
      <c r="Q5" s="1"/>
      <c r="R5" s="1"/>
      <c r="S5" s="1"/>
      <c r="T5" s="1"/>
      <c r="U5" s="1"/>
      <c r="V5" s="1"/>
      <c r="W5" s="1"/>
      <c r="X5" s="1"/>
      <c r="Y5" s="1"/>
      <c r="Z5" s="1"/>
      <c r="AA5" s="1"/>
      <c r="AB5" s="1"/>
      <c r="AC5" s="1"/>
      <c r="AD5" s="1"/>
      <c r="AE5" s="1"/>
      <c r="AF5" s="1"/>
      <c r="AG5" s="1"/>
      <c r="AH5" s="1"/>
      <c r="AI5" s="1"/>
      <c r="AJ5" s="1"/>
      <c r="AK5" s="1"/>
      <c r="AL5" s="1"/>
      <c r="AM5" s="1"/>
      <c r="AN5" s="1"/>
      <c r="AO5" s="153"/>
      <c r="AP5" s="153"/>
      <c r="AQ5" s="153"/>
      <c r="AR5" s="153"/>
      <c r="AS5" s="153"/>
      <c r="AT5" s="153"/>
      <c r="AU5" s="153"/>
      <c r="AV5" s="153"/>
      <c r="AW5" s="153"/>
      <c r="AX5" s="153"/>
      <c r="AY5" s="153"/>
      <c r="AZ5" s="153"/>
      <c r="BA5" s="153"/>
      <c r="BB5" s="153"/>
      <c r="BC5" s="153"/>
      <c r="BD5" s="153"/>
      <c r="BE5" s="153"/>
      <c r="BF5" s="153"/>
      <c r="BG5" s="153"/>
      <c r="BH5" s="153"/>
      <c r="BI5" s="153"/>
      <c r="BJ5" s="153"/>
      <c r="BK5" s="153"/>
      <c r="BL5" s="153"/>
      <c r="BM5" s="153"/>
      <c r="BN5" s="153"/>
      <c r="BO5" s="153"/>
      <c r="BP5" s="153"/>
      <c r="BQ5" s="153"/>
      <c r="BR5" s="153"/>
      <c r="BS5" s="153"/>
      <c r="BT5" s="153"/>
      <c r="BU5" s="153"/>
      <c r="BV5" s="153"/>
      <c r="BW5" s="153"/>
      <c r="BX5" s="153"/>
      <c r="BY5" s="153"/>
      <c r="BZ5" s="153"/>
      <c r="CA5" s="153"/>
      <c r="CB5" s="153"/>
      <c r="CC5" s="153"/>
      <c r="CD5" s="153"/>
      <c r="CE5" s="153"/>
      <c r="CF5" s="153"/>
      <c r="CG5" s="153"/>
      <c r="CH5" s="153"/>
      <c r="CI5" s="153"/>
      <c r="CJ5" s="153"/>
      <c r="CK5" s="153"/>
      <c r="CL5" s="153"/>
      <c r="CM5" s="153"/>
      <c r="CN5" s="153"/>
      <c r="CO5" s="153"/>
      <c r="CP5" s="153"/>
      <c r="CQ5" s="153"/>
      <c r="CR5" s="153"/>
      <c r="CS5" s="153"/>
      <c r="CT5" s="153"/>
      <c r="CU5" s="153"/>
      <c r="CV5" s="153"/>
      <c r="CW5" s="153"/>
      <c r="CX5" s="153"/>
      <c r="CY5" s="153"/>
      <c r="CZ5" s="153"/>
      <c r="DA5" s="153"/>
      <c r="DB5" s="153"/>
      <c r="DC5" s="153"/>
      <c r="DD5" s="153"/>
      <c r="DE5" s="153"/>
      <c r="DF5" s="153"/>
      <c r="DG5" s="153"/>
      <c r="DH5" s="153"/>
      <c r="DI5" s="153"/>
      <c r="DJ5" s="153"/>
      <c r="DK5" s="153"/>
      <c r="DL5" s="153"/>
      <c r="DM5" s="153"/>
      <c r="DN5" s="153"/>
      <c r="DO5" s="153"/>
      <c r="DP5" s="153"/>
      <c r="DQ5" s="153"/>
      <c r="DR5" s="153"/>
      <c r="DS5" s="153"/>
      <c r="DT5" s="153"/>
      <c r="DU5" s="153"/>
      <c r="DV5" s="153"/>
      <c r="DW5" s="153"/>
      <c r="DX5" s="153"/>
      <c r="DY5" s="153"/>
      <c r="DZ5" s="153"/>
      <c r="EA5" s="153"/>
      <c r="EB5" s="153"/>
      <c r="EC5" s="153"/>
      <c r="ED5" s="153"/>
      <c r="EE5" s="153"/>
      <c r="EF5" s="153"/>
      <c r="EG5" s="153"/>
      <c r="EH5" s="153"/>
      <c r="EI5" s="153"/>
      <c r="EJ5" s="153"/>
      <c r="EK5" s="153"/>
      <c r="EL5" s="153"/>
      <c r="EM5" s="153"/>
      <c r="EN5" s="153"/>
      <c r="EO5" s="153"/>
      <c r="EP5" s="153"/>
      <c r="EQ5" s="153"/>
      <c r="ER5" s="153"/>
      <c r="ES5" s="153"/>
      <c r="ET5" s="153"/>
      <c r="EU5" s="153"/>
      <c r="EV5" s="153"/>
      <c r="EW5" s="153"/>
      <c r="EX5" s="153"/>
      <c r="EY5" s="153"/>
      <c r="EZ5" s="153"/>
      <c r="FA5" s="153"/>
      <c r="FB5" s="153"/>
      <c r="FC5" s="153"/>
      <c r="FD5" s="153"/>
      <c r="FE5" s="153"/>
      <c r="FF5" s="153"/>
      <c r="FG5" s="153"/>
      <c r="FH5" s="153"/>
      <c r="FI5" s="153"/>
      <c r="FJ5" s="153"/>
      <c r="FK5" s="153"/>
      <c r="FL5" s="153"/>
      <c r="FM5" s="153"/>
      <c r="FN5" s="153"/>
      <c r="FO5" s="153"/>
      <c r="FP5" s="153"/>
      <c r="FQ5" s="153"/>
      <c r="FR5" s="153"/>
      <c r="FS5" s="153"/>
      <c r="FT5" s="153"/>
      <c r="FU5" s="153"/>
      <c r="FV5" s="153"/>
      <c r="FW5" s="153"/>
      <c r="FX5" s="153"/>
      <c r="FY5" s="153"/>
      <c r="FZ5" s="153"/>
      <c r="GA5" s="153"/>
      <c r="GB5" s="153"/>
      <c r="GC5" s="153"/>
      <c r="GD5" s="153"/>
      <c r="GE5" s="153"/>
      <c r="GF5" s="153"/>
      <c r="GG5" s="153"/>
      <c r="GH5" s="153"/>
      <c r="GI5" s="153"/>
      <c r="GJ5" s="153"/>
      <c r="GK5" s="153"/>
      <c r="GL5" s="153"/>
      <c r="GM5" s="153"/>
      <c r="GN5" s="153"/>
      <c r="GO5" s="153"/>
      <c r="GP5" s="153"/>
      <c r="GQ5" s="153"/>
      <c r="GR5" s="153"/>
      <c r="GS5" s="153"/>
      <c r="GT5" s="153"/>
      <c r="GU5" s="153"/>
      <c r="GV5" s="153"/>
      <c r="GW5" s="153"/>
      <c r="GX5" s="153"/>
      <c r="GY5" s="153"/>
      <c r="GZ5" s="153"/>
      <c r="HA5" s="153"/>
      <c r="HB5" s="153"/>
      <c r="HC5" s="153"/>
      <c r="HD5" s="153"/>
      <c r="HE5" s="153"/>
      <c r="HF5" s="153"/>
      <c r="HG5" s="153"/>
      <c r="HH5" s="153"/>
      <c r="HI5" s="153"/>
      <c r="HJ5" s="153"/>
      <c r="HK5" s="153"/>
      <c r="HL5" s="153"/>
      <c r="HM5" s="153"/>
      <c r="HN5" s="153"/>
      <c r="HO5" s="153"/>
      <c r="HP5" s="153"/>
      <c r="HQ5" s="153"/>
      <c r="HR5" s="153"/>
      <c r="HS5" s="153"/>
      <c r="HT5" s="153"/>
      <c r="HU5" s="153"/>
      <c r="HV5" s="153"/>
      <c r="HW5" s="153"/>
      <c r="HX5" s="153"/>
      <c r="HY5" s="153"/>
      <c r="HZ5" s="153"/>
      <c r="IA5" s="153"/>
      <c r="IB5" s="153"/>
      <c r="IC5" s="153"/>
      <c r="ID5" s="153"/>
      <c r="IE5" s="153"/>
      <c r="IF5" s="153"/>
      <c r="IG5" s="153"/>
      <c r="IH5" s="153"/>
      <c r="II5" s="153"/>
      <c r="IJ5" s="153"/>
      <c r="IK5" s="153"/>
      <c r="IL5" s="153"/>
      <c r="IM5" s="153"/>
      <c r="IN5" s="153"/>
      <c r="IO5" s="153"/>
      <c r="IP5" s="153"/>
      <c r="IQ5" s="153"/>
      <c r="IR5" s="153"/>
      <c r="IS5" s="153"/>
      <c r="IT5" s="153"/>
      <c r="IU5" s="153"/>
      <c r="IV5" s="153"/>
      <c r="IW5" s="153"/>
      <c r="IX5" s="153"/>
      <c r="IY5" s="153"/>
      <c r="IZ5" s="153"/>
      <c r="JA5" s="153"/>
      <c r="JB5" s="153"/>
      <c r="JC5" s="153"/>
      <c r="JD5" s="153"/>
      <c r="JE5" s="153"/>
      <c r="JF5" s="153"/>
      <c r="JG5" s="153"/>
      <c r="JH5" s="153"/>
      <c r="JI5" s="153"/>
      <c r="JJ5" s="153"/>
      <c r="JK5" s="153"/>
      <c r="JL5" s="153"/>
      <c r="JM5" s="153"/>
      <c r="JN5" s="153"/>
      <c r="JO5" s="153"/>
      <c r="JP5" s="153"/>
      <c r="JQ5" s="153"/>
      <c r="JR5" s="153"/>
      <c r="JS5" s="153"/>
      <c r="JT5" s="153"/>
      <c r="JU5" s="153"/>
      <c r="JV5" s="153"/>
      <c r="JW5" s="153"/>
      <c r="JX5" s="153"/>
      <c r="JY5" s="153"/>
      <c r="JZ5" s="153"/>
      <c r="KA5" s="153"/>
      <c r="KB5" s="153"/>
      <c r="KC5" s="153"/>
      <c r="KD5" s="153"/>
      <c r="KE5" s="153"/>
      <c r="KF5" s="153"/>
      <c r="KG5" s="153"/>
      <c r="KH5" s="153"/>
      <c r="KI5" s="153"/>
      <c r="KJ5" s="153"/>
      <c r="KK5" s="153"/>
      <c r="KL5" s="153"/>
    </row>
    <row r="6" spans="1:298" s="154" customFormat="1" ht="49.5" customHeight="1">
      <c r="A6" s="391" t="s">
        <v>208</v>
      </c>
      <c r="B6" s="392"/>
      <c r="C6" s="393"/>
      <c r="D6" s="402" t="s">
        <v>209</v>
      </c>
      <c r="E6" s="403"/>
      <c r="F6" s="403"/>
      <c r="G6" s="403"/>
      <c r="H6" s="403"/>
      <c r="I6" s="403"/>
      <c r="J6" s="403"/>
      <c r="K6" s="403"/>
      <c r="L6" s="403"/>
      <c r="M6" s="403"/>
      <c r="N6" s="404"/>
      <c r="O6" s="1"/>
      <c r="P6" s="1"/>
      <c r="Q6" s="1"/>
      <c r="R6" s="1"/>
      <c r="S6" s="1"/>
      <c r="T6" s="1"/>
      <c r="U6" s="1"/>
      <c r="V6" s="1"/>
      <c r="W6" s="1"/>
      <c r="X6" s="1"/>
      <c r="Y6" s="1"/>
      <c r="Z6" s="1"/>
      <c r="AA6" s="1"/>
      <c r="AB6" s="1"/>
      <c r="AC6" s="1"/>
      <c r="AD6" s="1"/>
      <c r="AE6" s="1"/>
      <c r="AF6" s="1"/>
      <c r="AG6" s="1"/>
      <c r="AH6" s="1"/>
      <c r="AI6" s="1"/>
      <c r="AJ6" s="1"/>
      <c r="AK6" s="1"/>
      <c r="AL6" s="1"/>
      <c r="AM6" s="1"/>
      <c r="AN6" s="1"/>
      <c r="AO6" s="153"/>
      <c r="AP6" s="153"/>
      <c r="AQ6" s="153"/>
      <c r="AR6" s="153"/>
      <c r="AS6" s="153"/>
      <c r="AT6" s="153"/>
      <c r="AU6" s="153"/>
      <c r="AV6" s="153"/>
      <c r="AW6" s="153"/>
      <c r="AX6" s="153"/>
      <c r="AY6" s="153"/>
      <c r="AZ6" s="153"/>
      <c r="BA6" s="153"/>
      <c r="BB6" s="153"/>
      <c r="BC6" s="153"/>
      <c r="BD6" s="153"/>
      <c r="BE6" s="153"/>
      <c r="BF6" s="153"/>
      <c r="BG6" s="153"/>
      <c r="BH6" s="153"/>
      <c r="BI6" s="153"/>
      <c r="BJ6" s="153"/>
      <c r="BK6" s="153"/>
      <c r="BL6" s="153"/>
      <c r="BM6" s="153"/>
      <c r="BN6" s="153"/>
      <c r="BO6" s="153"/>
      <c r="BP6" s="153"/>
      <c r="BQ6" s="153"/>
      <c r="BR6" s="153"/>
      <c r="BS6" s="153"/>
      <c r="BT6" s="153"/>
      <c r="BU6" s="153"/>
      <c r="BV6" s="153"/>
      <c r="BW6" s="153"/>
      <c r="BX6" s="153"/>
      <c r="BY6" s="153"/>
      <c r="BZ6" s="153"/>
      <c r="CA6" s="153"/>
      <c r="CB6" s="153"/>
      <c r="CC6" s="153"/>
      <c r="CD6" s="153"/>
      <c r="CE6" s="153"/>
      <c r="CF6" s="153"/>
      <c r="CG6" s="153"/>
      <c r="CH6" s="153"/>
      <c r="CI6" s="153"/>
      <c r="CJ6" s="153"/>
      <c r="CK6" s="153"/>
      <c r="CL6" s="153"/>
      <c r="CM6" s="153"/>
      <c r="CN6" s="153"/>
      <c r="CO6" s="153"/>
      <c r="CP6" s="153"/>
      <c r="CQ6" s="153"/>
      <c r="CR6" s="153"/>
      <c r="CS6" s="153"/>
      <c r="CT6" s="153"/>
      <c r="CU6" s="153"/>
      <c r="CV6" s="153"/>
      <c r="CW6" s="153"/>
      <c r="CX6" s="153"/>
      <c r="CY6" s="153"/>
      <c r="CZ6" s="153"/>
      <c r="DA6" s="153"/>
      <c r="DB6" s="153"/>
      <c r="DC6" s="153"/>
      <c r="DD6" s="153"/>
      <c r="DE6" s="153"/>
      <c r="DF6" s="153"/>
      <c r="DG6" s="153"/>
      <c r="DH6" s="153"/>
      <c r="DI6" s="153"/>
      <c r="DJ6" s="153"/>
      <c r="DK6" s="153"/>
      <c r="DL6" s="153"/>
      <c r="DM6" s="153"/>
      <c r="DN6" s="153"/>
      <c r="DO6" s="153"/>
      <c r="DP6" s="153"/>
      <c r="DQ6" s="153"/>
      <c r="DR6" s="153"/>
      <c r="DS6" s="153"/>
      <c r="DT6" s="153"/>
      <c r="DU6" s="153"/>
      <c r="DV6" s="153"/>
      <c r="DW6" s="153"/>
      <c r="DX6" s="153"/>
      <c r="DY6" s="153"/>
      <c r="DZ6" s="153"/>
      <c r="EA6" s="153"/>
      <c r="EB6" s="153"/>
      <c r="EC6" s="153"/>
      <c r="ED6" s="153"/>
      <c r="EE6" s="153"/>
      <c r="EF6" s="153"/>
      <c r="EG6" s="153"/>
      <c r="EH6" s="153"/>
      <c r="EI6" s="153"/>
      <c r="EJ6" s="153"/>
      <c r="EK6" s="153"/>
      <c r="EL6" s="153"/>
      <c r="EM6" s="153"/>
      <c r="EN6" s="153"/>
      <c r="EO6" s="153"/>
      <c r="EP6" s="153"/>
      <c r="EQ6" s="153"/>
      <c r="ER6" s="153"/>
      <c r="ES6" s="153"/>
      <c r="ET6" s="153"/>
      <c r="EU6" s="153"/>
      <c r="EV6" s="153"/>
      <c r="EW6" s="153"/>
      <c r="EX6" s="153"/>
      <c r="EY6" s="153"/>
      <c r="EZ6" s="153"/>
      <c r="FA6" s="153"/>
      <c r="FB6" s="153"/>
      <c r="FC6" s="153"/>
      <c r="FD6" s="153"/>
      <c r="FE6" s="153"/>
      <c r="FF6" s="153"/>
      <c r="FG6" s="153"/>
      <c r="FH6" s="153"/>
      <c r="FI6" s="153"/>
      <c r="FJ6" s="153"/>
      <c r="FK6" s="153"/>
      <c r="FL6" s="153"/>
      <c r="FM6" s="153"/>
      <c r="FN6" s="153"/>
      <c r="FO6" s="153"/>
      <c r="FP6" s="153"/>
      <c r="FQ6" s="153"/>
      <c r="FR6" s="153"/>
      <c r="FS6" s="153"/>
      <c r="FT6" s="153"/>
      <c r="FU6" s="153"/>
      <c r="FV6" s="153"/>
      <c r="FW6" s="153"/>
      <c r="FX6" s="153"/>
      <c r="FY6" s="153"/>
      <c r="FZ6" s="153"/>
      <c r="GA6" s="153"/>
      <c r="GB6" s="153"/>
      <c r="GC6" s="153"/>
      <c r="GD6" s="153"/>
      <c r="GE6" s="153"/>
      <c r="GF6" s="153"/>
      <c r="GG6" s="153"/>
      <c r="GH6" s="153"/>
      <c r="GI6" s="153"/>
      <c r="GJ6" s="153"/>
      <c r="GK6" s="153"/>
      <c r="GL6" s="153"/>
      <c r="GM6" s="153"/>
      <c r="GN6" s="153"/>
      <c r="GO6" s="153"/>
      <c r="GP6" s="153"/>
      <c r="GQ6" s="153"/>
      <c r="GR6" s="153"/>
      <c r="GS6" s="153"/>
      <c r="GT6" s="153"/>
      <c r="GU6" s="153"/>
      <c r="GV6" s="153"/>
      <c r="GW6" s="153"/>
      <c r="GX6" s="153"/>
      <c r="GY6" s="153"/>
      <c r="GZ6" s="153"/>
      <c r="HA6" s="153"/>
      <c r="HB6" s="153"/>
      <c r="HC6" s="153"/>
      <c r="HD6" s="153"/>
      <c r="HE6" s="153"/>
      <c r="HF6" s="153"/>
      <c r="HG6" s="153"/>
      <c r="HH6" s="153"/>
      <c r="HI6" s="153"/>
      <c r="HJ6" s="153"/>
      <c r="HK6" s="153"/>
      <c r="HL6" s="153"/>
      <c r="HM6" s="153"/>
      <c r="HN6" s="153"/>
      <c r="HO6" s="153"/>
      <c r="HP6" s="153"/>
      <c r="HQ6" s="153"/>
      <c r="HR6" s="153"/>
      <c r="HS6" s="153"/>
      <c r="HT6" s="153"/>
      <c r="HU6" s="153"/>
      <c r="HV6" s="153"/>
      <c r="HW6" s="153"/>
      <c r="HX6" s="153"/>
      <c r="HY6" s="153"/>
      <c r="HZ6" s="153"/>
      <c r="IA6" s="153"/>
      <c r="IB6" s="153"/>
      <c r="IC6" s="153"/>
      <c r="ID6" s="153"/>
      <c r="IE6" s="153"/>
      <c r="IF6" s="153"/>
      <c r="IG6" s="153"/>
      <c r="IH6" s="153"/>
      <c r="II6" s="153"/>
      <c r="IJ6" s="153"/>
      <c r="IK6" s="153"/>
      <c r="IL6" s="153"/>
      <c r="IM6" s="153"/>
      <c r="IN6" s="153"/>
      <c r="IO6" s="153"/>
      <c r="IP6" s="153"/>
      <c r="IQ6" s="153"/>
      <c r="IR6" s="153"/>
      <c r="IS6" s="153"/>
      <c r="IT6" s="153"/>
      <c r="IU6" s="153"/>
      <c r="IV6" s="153"/>
      <c r="IW6" s="153"/>
      <c r="IX6" s="153"/>
      <c r="IY6" s="153"/>
      <c r="IZ6" s="153"/>
      <c r="JA6" s="153"/>
      <c r="JB6" s="153"/>
      <c r="JC6" s="153"/>
      <c r="JD6" s="153"/>
      <c r="JE6" s="153"/>
      <c r="JF6" s="153"/>
      <c r="JG6" s="153"/>
      <c r="JH6" s="153"/>
      <c r="JI6" s="153"/>
      <c r="JJ6" s="153"/>
      <c r="JK6" s="153"/>
      <c r="JL6" s="153"/>
      <c r="JM6" s="153"/>
      <c r="JN6" s="153"/>
      <c r="JO6" s="153"/>
      <c r="JP6" s="153"/>
      <c r="JQ6" s="153"/>
      <c r="JR6" s="153"/>
      <c r="JS6" s="153"/>
      <c r="JT6" s="153"/>
      <c r="JU6" s="153"/>
      <c r="JV6" s="153"/>
      <c r="JW6" s="153"/>
      <c r="JX6" s="153"/>
      <c r="JY6" s="153"/>
      <c r="JZ6" s="153"/>
      <c r="KA6" s="153"/>
      <c r="KB6" s="153"/>
      <c r="KC6" s="153"/>
      <c r="KD6" s="153"/>
      <c r="KE6" s="153"/>
      <c r="KF6" s="153"/>
      <c r="KG6" s="153"/>
      <c r="KH6" s="153"/>
      <c r="KI6" s="153"/>
      <c r="KJ6" s="153"/>
      <c r="KK6" s="153"/>
      <c r="KL6" s="153"/>
    </row>
    <row r="7" spans="1:298" s="154" customFormat="1" ht="16.5">
      <c r="A7" s="385" t="s">
        <v>210</v>
      </c>
      <c r="B7" s="386"/>
      <c r="C7" s="386"/>
      <c r="D7" s="386"/>
      <c r="E7" s="386"/>
      <c r="F7" s="386"/>
      <c r="G7" s="386"/>
      <c r="H7" s="387"/>
      <c r="I7" s="385" t="s">
        <v>211</v>
      </c>
      <c r="J7" s="386"/>
      <c r="K7" s="386"/>
      <c r="L7" s="386"/>
      <c r="M7" s="386"/>
      <c r="N7" s="387"/>
      <c r="O7" s="385" t="s">
        <v>212</v>
      </c>
      <c r="P7" s="386"/>
      <c r="Q7" s="386"/>
      <c r="R7" s="386"/>
      <c r="S7" s="386"/>
      <c r="T7" s="386"/>
      <c r="U7" s="386"/>
      <c r="V7" s="386"/>
      <c r="W7" s="387"/>
      <c r="X7" s="385" t="s">
        <v>213</v>
      </c>
      <c r="Y7" s="386"/>
      <c r="Z7" s="386"/>
      <c r="AA7" s="386"/>
      <c r="AB7" s="386"/>
      <c r="AC7" s="386"/>
      <c r="AD7" s="386"/>
      <c r="AE7" s="386"/>
      <c r="AF7" s="386"/>
      <c r="AG7" s="386"/>
      <c r="AH7" s="387"/>
      <c r="AI7" s="385" t="s">
        <v>122</v>
      </c>
      <c r="AJ7" s="386"/>
      <c r="AK7" s="386"/>
      <c r="AL7" s="386"/>
      <c r="AM7" s="386"/>
      <c r="AN7" s="405"/>
      <c r="AO7" s="153"/>
      <c r="AP7" s="153"/>
      <c r="AQ7" s="153"/>
      <c r="AR7" s="153"/>
      <c r="AS7" s="153"/>
      <c r="AT7" s="153"/>
      <c r="AU7" s="153"/>
      <c r="AV7" s="153"/>
      <c r="AW7" s="153"/>
      <c r="AX7" s="153"/>
      <c r="AY7" s="153"/>
      <c r="AZ7" s="153"/>
      <c r="BA7" s="153"/>
      <c r="BB7" s="153"/>
      <c r="BC7" s="153"/>
      <c r="BD7" s="153"/>
      <c r="BE7" s="153"/>
      <c r="BF7" s="153"/>
      <c r="BG7" s="153"/>
      <c r="BH7" s="153"/>
      <c r="BI7" s="153"/>
      <c r="BJ7" s="153"/>
      <c r="BK7" s="153"/>
      <c r="BL7" s="153"/>
      <c r="BM7" s="153"/>
      <c r="BN7" s="153"/>
      <c r="BO7" s="153"/>
      <c r="BP7" s="153"/>
      <c r="BQ7" s="153"/>
      <c r="BR7" s="153"/>
      <c r="BS7" s="153"/>
      <c r="BT7" s="153"/>
      <c r="BU7" s="153"/>
      <c r="BV7" s="153"/>
      <c r="BW7" s="153"/>
      <c r="BX7" s="153"/>
      <c r="BY7" s="153"/>
      <c r="BZ7" s="153"/>
      <c r="CA7" s="153"/>
      <c r="CB7" s="153"/>
      <c r="CC7" s="153"/>
      <c r="CD7" s="153"/>
      <c r="CE7" s="153"/>
      <c r="CF7" s="153"/>
      <c r="CG7" s="153"/>
      <c r="CH7" s="153"/>
      <c r="CI7" s="153"/>
      <c r="CJ7" s="153"/>
      <c r="CK7" s="153"/>
      <c r="CL7" s="153"/>
      <c r="CM7" s="153"/>
      <c r="CN7" s="153"/>
      <c r="CO7" s="153"/>
      <c r="CP7" s="153"/>
      <c r="CQ7" s="153"/>
      <c r="CR7" s="153"/>
      <c r="CS7" s="153"/>
      <c r="CT7" s="153"/>
      <c r="CU7" s="153"/>
      <c r="CV7" s="153"/>
      <c r="CW7" s="153"/>
      <c r="CX7" s="153"/>
      <c r="CY7" s="153"/>
      <c r="CZ7" s="153"/>
      <c r="DA7" s="153"/>
      <c r="DB7" s="153"/>
      <c r="DC7" s="153"/>
      <c r="DD7" s="153"/>
      <c r="DE7" s="153"/>
      <c r="DF7" s="153"/>
      <c r="DG7" s="153"/>
      <c r="DH7" s="153"/>
      <c r="DI7" s="153"/>
      <c r="DJ7" s="153"/>
      <c r="DK7" s="153"/>
      <c r="DL7" s="153"/>
      <c r="DM7" s="153"/>
      <c r="DN7" s="153"/>
      <c r="DO7" s="153"/>
      <c r="DP7" s="153"/>
      <c r="DQ7" s="153"/>
      <c r="DR7" s="153"/>
      <c r="DS7" s="153"/>
      <c r="DT7" s="153"/>
      <c r="DU7" s="153"/>
      <c r="DV7" s="153"/>
      <c r="DW7" s="153"/>
      <c r="DX7" s="153"/>
      <c r="DY7" s="153"/>
      <c r="DZ7" s="153"/>
      <c r="EA7" s="153"/>
      <c r="EB7" s="153"/>
      <c r="EC7" s="153"/>
      <c r="ED7" s="153"/>
      <c r="EE7" s="153"/>
      <c r="EF7" s="153"/>
      <c r="EG7" s="153"/>
      <c r="EH7" s="153"/>
      <c r="EI7" s="153"/>
      <c r="EJ7" s="153"/>
      <c r="EK7" s="153"/>
      <c r="EL7" s="153"/>
      <c r="EM7" s="153"/>
      <c r="EN7" s="153"/>
      <c r="EO7" s="153"/>
      <c r="EP7" s="153"/>
      <c r="EQ7" s="153"/>
      <c r="ER7" s="153"/>
      <c r="ES7" s="153"/>
      <c r="ET7" s="153"/>
      <c r="EU7" s="153"/>
      <c r="EV7" s="153"/>
      <c r="EW7" s="153"/>
      <c r="EX7" s="153"/>
      <c r="EY7" s="153"/>
      <c r="EZ7" s="153"/>
      <c r="FA7" s="153"/>
      <c r="FB7" s="153"/>
      <c r="FC7" s="153"/>
      <c r="FD7" s="153"/>
      <c r="FE7" s="153"/>
      <c r="FF7" s="153"/>
      <c r="FG7" s="153"/>
      <c r="FH7" s="153"/>
      <c r="FI7" s="153"/>
      <c r="FJ7" s="153"/>
      <c r="FK7" s="153"/>
      <c r="FL7" s="153"/>
      <c r="FM7" s="153"/>
      <c r="FN7" s="153"/>
      <c r="FO7" s="153"/>
      <c r="FP7" s="153"/>
      <c r="FQ7" s="153"/>
      <c r="FR7" s="153"/>
      <c r="FS7" s="153"/>
      <c r="FT7" s="153"/>
      <c r="FU7" s="153"/>
      <c r="FV7" s="153"/>
      <c r="FW7" s="153"/>
      <c r="FX7" s="153"/>
      <c r="FY7" s="153"/>
      <c r="FZ7" s="153"/>
      <c r="GA7" s="153"/>
      <c r="GB7" s="153"/>
      <c r="GC7" s="153"/>
      <c r="GD7" s="153"/>
      <c r="GE7" s="153"/>
      <c r="GF7" s="153"/>
      <c r="GG7" s="153"/>
      <c r="GH7" s="153"/>
      <c r="GI7" s="153"/>
      <c r="GJ7" s="153"/>
      <c r="GK7" s="153"/>
      <c r="GL7" s="153"/>
      <c r="GM7" s="153"/>
      <c r="GN7" s="153"/>
      <c r="GO7" s="153"/>
      <c r="GP7" s="153"/>
      <c r="GQ7" s="153"/>
      <c r="GR7" s="153"/>
      <c r="GS7" s="153"/>
      <c r="GT7" s="153"/>
      <c r="GU7" s="153"/>
      <c r="GV7" s="153"/>
      <c r="GW7" s="153"/>
      <c r="GX7" s="153"/>
      <c r="GY7" s="153"/>
      <c r="GZ7" s="153"/>
      <c r="HA7" s="153"/>
      <c r="HB7" s="153"/>
      <c r="HC7" s="153"/>
      <c r="HD7" s="153"/>
      <c r="HE7" s="153"/>
      <c r="HF7" s="153"/>
      <c r="HG7" s="153"/>
      <c r="HH7" s="153"/>
      <c r="HI7" s="153"/>
      <c r="HJ7" s="153"/>
      <c r="HK7" s="153"/>
      <c r="HL7" s="153"/>
      <c r="HM7" s="153"/>
      <c r="HN7" s="153"/>
      <c r="HO7" s="153"/>
      <c r="HP7" s="153"/>
      <c r="HQ7" s="153"/>
      <c r="HR7" s="153"/>
      <c r="HS7" s="153"/>
      <c r="HT7" s="153"/>
      <c r="HU7" s="153"/>
      <c r="HV7" s="153"/>
      <c r="HW7" s="153"/>
      <c r="HX7" s="153"/>
      <c r="HY7" s="153"/>
      <c r="HZ7" s="153"/>
      <c r="IA7" s="153"/>
      <c r="IB7" s="153"/>
      <c r="IC7" s="153"/>
      <c r="ID7" s="153"/>
      <c r="IE7" s="153"/>
      <c r="IF7" s="153"/>
      <c r="IG7" s="153"/>
      <c r="IH7" s="153"/>
      <c r="II7" s="153"/>
      <c r="IJ7" s="153"/>
      <c r="IK7" s="153"/>
      <c r="IL7" s="153"/>
      <c r="IM7" s="153"/>
      <c r="IN7" s="153"/>
      <c r="IO7" s="153"/>
      <c r="IP7" s="153"/>
      <c r="IQ7" s="153"/>
      <c r="IR7" s="153"/>
      <c r="IS7" s="153"/>
      <c r="IT7" s="153"/>
      <c r="IU7" s="153"/>
      <c r="IV7" s="153"/>
      <c r="IW7" s="153"/>
      <c r="IX7" s="153"/>
      <c r="IY7" s="153"/>
      <c r="IZ7" s="153"/>
      <c r="JA7" s="153"/>
      <c r="JB7" s="153"/>
      <c r="JC7" s="153"/>
      <c r="JD7" s="153"/>
      <c r="JE7" s="153"/>
      <c r="JF7" s="153"/>
      <c r="JG7" s="153"/>
      <c r="JH7" s="153"/>
      <c r="JI7" s="153"/>
      <c r="JJ7" s="153"/>
      <c r="JK7" s="153"/>
      <c r="JL7" s="153"/>
      <c r="JM7" s="153"/>
      <c r="JN7" s="153"/>
      <c r="JO7" s="153"/>
      <c r="JP7" s="153"/>
      <c r="JQ7" s="153"/>
      <c r="JR7" s="153"/>
      <c r="JS7" s="153"/>
      <c r="JT7" s="153"/>
      <c r="JU7" s="153"/>
      <c r="JV7" s="153"/>
      <c r="JW7" s="153"/>
      <c r="JX7" s="153"/>
      <c r="JY7" s="153"/>
      <c r="JZ7" s="153"/>
      <c r="KA7" s="153"/>
      <c r="KB7" s="153"/>
      <c r="KC7" s="153"/>
      <c r="KD7" s="153"/>
      <c r="KE7" s="153"/>
      <c r="KF7" s="153"/>
      <c r="KG7" s="153"/>
      <c r="KH7" s="153"/>
      <c r="KI7" s="153"/>
      <c r="KJ7" s="153"/>
      <c r="KK7" s="153"/>
      <c r="KL7" s="153"/>
    </row>
    <row r="8" spans="1:298" s="154" customFormat="1" ht="16.5" customHeight="1">
      <c r="A8" s="379" t="s">
        <v>214</v>
      </c>
      <c r="B8" s="382" t="s">
        <v>215</v>
      </c>
      <c r="C8" s="381" t="s">
        <v>157</v>
      </c>
      <c r="D8" s="376" t="s">
        <v>216</v>
      </c>
      <c r="E8" s="376" t="s">
        <v>161</v>
      </c>
      <c r="F8" s="383" t="s">
        <v>163</v>
      </c>
      <c r="G8" s="369" t="s">
        <v>165</v>
      </c>
      <c r="H8" s="376" t="s">
        <v>217</v>
      </c>
      <c r="I8" s="377" t="s">
        <v>218</v>
      </c>
      <c r="J8" s="378" t="s">
        <v>219</v>
      </c>
      <c r="K8" s="369" t="s">
        <v>220</v>
      </c>
      <c r="L8" s="369" t="s">
        <v>221</v>
      </c>
      <c r="M8" s="378" t="s">
        <v>219</v>
      </c>
      <c r="N8" s="376" t="s">
        <v>171</v>
      </c>
      <c r="O8" s="373" t="s">
        <v>222</v>
      </c>
      <c r="P8" s="368" t="s">
        <v>173</v>
      </c>
      <c r="Q8" s="369" t="s">
        <v>175</v>
      </c>
      <c r="R8" s="368" t="s">
        <v>223</v>
      </c>
      <c r="S8" s="368"/>
      <c r="T8" s="368"/>
      <c r="U8" s="368"/>
      <c r="V8" s="368"/>
      <c r="W8" s="368"/>
      <c r="X8" s="372" t="s">
        <v>224</v>
      </c>
      <c r="Y8" s="373" t="s">
        <v>225</v>
      </c>
      <c r="Z8" s="373" t="s">
        <v>219</v>
      </c>
      <c r="AA8" s="146"/>
      <c r="AB8" s="146"/>
      <c r="AC8" s="373" t="s">
        <v>226</v>
      </c>
      <c r="AD8" s="373" t="s">
        <v>219</v>
      </c>
      <c r="AE8" s="146"/>
      <c r="AF8" s="146"/>
      <c r="AG8" s="372" t="s">
        <v>227</v>
      </c>
      <c r="AH8" s="373" t="s">
        <v>191</v>
      </c>
      <c r="AI8" s="368" t="s">
        <v>122</v>
      </c>
      <c r="AJ8" s="368" t="s">
        <v>228</v>
      </c>
      <c r="AK8" s="368" t="s">
        <v>229</v>
      </c>
      <c r="AL8" s="368" t="s">
        <v>230</v>
      </c>
      <c r="AM8" s="370" t="s">
        <v>231</v>
      </c>
      <c r="AN8" s="370" t="s">
        <v>195</v>
      </c>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3"/>
      <c r="BR8" s="153"/>
      <c r="BS8" s="153"/>
      <c r="BT8" s="153"/>
      <c r="BU8" s="153"/>
      <c r="BV8" s="153"/>
      <c r="BW8" s="153"/>
      <c r="BX8" s="153"/>
      <c r="BY8" s="153"/>
      <c r="BZ8" s="153"/>
      <c r="CA8" s="153"/>
      <c r="CB8" s="153"/>
      <c r="CC8" s="153"/>
      <c r="CD8" s="153"/>
      <c r="CE8" s="153"/>
      <c r="CF8" s="153"/>
      <c r="CG8" s="153"/>
      <c r="CH8" s="153"/>
      <c r="CI8" s="153"/>
      <c r="CJ8" s="153"/>
      <c r="CK8" s="153"/>
      <c r="CL8" s="153"/>
      <c r="CM8" s="153"/>
      <c r="CN8" s="153"/>
      <c r="CO8" s="153"/>
      <c r="CP8" s="153"/>
      <c r="CQ8" s="153"/>
      <c r="CR8" s="153"/>
      <c r="CS8" s="153"/>
      <c r="CT8" s="153"/>
      <c r="CU8" s="153"/>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3"/>
      <c r="DZ8" s="153"/>
      <c r="EA8" s="153"/>
      <c r="EB8" s="153"/>
      <c r="EC8" s="153"/>
      <c r="ED8" s="153"/>
      <c r="EE8" s="153"/>
      <c r="EF8" s="153"/>
      <c r="EG8" s="153"/>
      <c r="EH8" s="153"/>
      <c r="EI8" s="153"/>
      <c r="EJ8" s="153"/>
      <c r="EK8" s="153"/>
      <c r="EL8" s="153"/>
      <c r="EM8" s="153"/>
      <c r="EN8" s="153"/>
      <c r="EO8" s="153"/>
      <c r="EP8" s="153"/>
      <c r="EQ8" s="153"/>
      <c r="ER8" s="153"/>
      <c r="ES8" s="153"/>
      <c r="ET8" s="153"/>
      <c r="EU8" s="153"/>
      <c r="EV8" s="153"/>
      <c r="EW8" s="153"/>
      <c r="EX8" s="153"/>
      <c r="EY8" s="153"/>
      <c r="EZ8" s="153"/>
      <c r="FA8" s="153"/>
      <c r="FB8" s="153"/>
      <c r="FC8" s="153"/>
      <c r="FD8" s="153"/>
      <c r="FE8" s="153"/>
      <c r="FF8" s="153"/>
      <c r="FG8" s="153"/>
      <c r="FH8" s="153"/>
      <c r="FI8" s="153"/>
      <c r="FJ8" s="153"/>
      <c r="FK8" s="153"/>
      <c r="FL8" s="153"/>
      <c r="FM8" s="153"/>
      <c r="FN8" s="153"/>
      <c r="FO8" s="153"/>
      <c r="FP8" s="153"/>
      <c r="FQ8" s="153"/>
      <c r="FR8" s="153"/>
      <c r="FS8" s="153"/>
      <c r="FT8" s="153"/>
      <c r="FU8" s="153"/>
      <c r="FV8" s="153"/>
      <c r="FW8" s="153"/>
      <c r="FX8" s="153"/>
      <c r="FY8" s="153"/>
      <c r="FZ8" s="153"/>
      <c r="GA8" s="153"/>
      <c r="GB8" s="153"/>
      <c r="GC8" s="153"/>
      <c r="GD8" s="153"/>
      <c r="GE8" s="153"/>
      <c r="GF8" s="153"/>
      <c r="GG8" s="153"/>
      <c r="GH8" s="153"/>
      <c r="GI8" s="153"/>
      <c r="GJ8" s="153"/>
      <c r="GK8" s="153"/>
      <c r="GL8" s="153"/>
      <c r="GM8" s="153"/>
      <c r="GN8" s="153"/>
      <c r="GO8" s="153"/>
      <c r="GP8" s="153"/>
      <c r="GQ8" s="153"/>
      <c r="GR8" s="153"/>
      <c r="GS8" s="153"/>
      <c r="GT8" s="153"/>
      <c r="GU8" s="153"/>
      <c r="GV8" s="153"/>
      <c r="GW8" s="153"/>
      <c r="GX8" s="153"/>
      <c r="GY8" s="153"/>
      <c r="GZ8" s="153"/>
      <c r="HA8" s="153"/>
      <c r="HB8" s="153"/>
      <c r="HC8" s="153"/>
      <c r="HD8" s="153"/>
      <c r="HE8" s="153"/>
      <c r="HF8" s="153"/>
      <c r="HG8" s="153"/>
      <c r="HH8" s="153"/>
      <c r="HI8" s="153"/>
      <c r="HJ8" s="153"/>
      <c r="HK8" s="153"/>
      <c r="HL8" s="153"/>
      <c r="HM8" s="153"/>
      <c r="HN8" s="153"/>
      <c r="HO8" s="153"/>
      <c r="HP8" s="153"/>
      <c r="HQ8" s="153"/>
      <c r="HR8" s="153"/>
      <c r="HS8" s="153"/>
      <c r="HT8" s="153"/>
      <c r="HU8" s="153"/>
      <c r="HV8" s="153"/>
      <c r="HW8" s="153"/>
      <c r="HX8" s="153"/>
      <c r="HY8" s="153"/>
      <c r="HZ8" s="153"/>
      <c r="IA8" s="153"/>
      <c r="IB8" s="153"/>
      <c r="IC8" s="153"/>
      <c r="ID8" s="153"/>
      <c r="IE8" s="153"/>
      <c r="IF8" s="153"/>
      <c r="IG8" s="153"/>
      <c r="IH8" s="153"/>
      <c r="II8" s="153"/>
      <c r="IJ8" s="153"/>
      <c r="IK8" s="153"/>
      <c r="IL8" s="153"/>
      <c r="IM8" s="153"/>
      <c r="IN8" s="153"/>
      <c r="IO8" s="153"/>
      <c r="IP8" s="153"/>
      <c r="IQ8" s="153"/>
      <c r="IR8" s="153"/>
      <c r="IS8" s="153"/>
      <c r="IT8" s="153"/>
      <c r="IU8" s="153"/>
      <c r="IV8" s="153"/>
      <c r="IW8" s="153"/>
      <c r="IX8" s="153"/>
      <c r="IY8" s="153"/>
      <c r="IZ8" s="153"/>
      <c r="JA8" s="153"/>
      <c r="JB8" s="153"/>
      <c r="JC8" s="153"/>
      <c r="JD8" s="153"/>
      <c r="JE8" s="153"/>
      <c r="JF8" s="153"/>
      <c r="JG8" s="153"/>
      <c r="JH8" s="153"/>
      <c r="JI8" s="153"/>
      <c r="JJ8" s="153"/>
      <c r="JK8" s="153"/>
      <c r="JL8" s="153"/>
      <c r="JM8" s="153"/>
      <c r="JN8" s="153"/>
      <c r="JO8" s="153"/>
      <c r="JP8" s="153"/>
      <c r="JQ8" s="153"/>
      <c r="JR8" s="153"/>
      <c r="JS8" s="153"/>
      <c r="JT8" s="153"/>
      <c r="JU8" s="153"/>
      <c r="JV8" s="153"/>
      <c r="JW8" s="153"/>
      <c r="JX8" s="153"/>
      <c r="JY8" s="153"/>
      <c r="JZ8" s="153"/>
      <c r="KA8" s="153"/>
      <c r="KB8" s="153"/>
      <c r="KC8" s="153"/>
      <c r="KD8" s="153"/>
      <c r="KE8" s="153"/>
      <c r="KF8" s="153"/>
      <c r="KG8" s="153"/>
      <c r="KH8" s="153"/>
      <c r="KI8" s="153"/>
      <c r="KJ8" s="153"/>
      <c r="KK8" s="153"/>
      <c r="KL8" s="153"/>
    </row>
    <row r="9" spans="1:298" s="156" customFormat="1" ht="94.5" customHeight="1" thickBot="1">
      <c r="A9" s="380"/>
      <c r="B9" s="384"/>
      <c r="C9" s="382"/>
      <c r="D9" s="369"/>
      <c r="E9" s="369"/>
      <c r="F9" s="382"/>
      <c r="G9" s="377"/>
      <c r="H9" s="369"/>
      <c r="I9" s="377"/>
      <c r="J9" s="378"/>
      <c r="K9" s="377"/>
      <c r="L9" s="377"/>
      <c r="M9" s="378"/>
      <c r="N9" s="369"/>
      <c r="O9" s="374"/>
      <c r="P9" s="369"/>
      <c r="Q9" s="377"/>
      <c r="R9" s="138" t="s">
        <v>232</v>
      </c>
      <c r="S9" s="138" t="s">
        <v>233</v>
      </c>
      <c r="T9" s="138" t="s">
        <v>234</v>
      </c>
      <c r="U9" s="138" t="s">
        <v>235</v>
      </c>
      <c r="V9" s="138" t="s">
        <v>236</v>
      </c>
      <c r="W9" s="138" t="s">
        <v>237</v>
      </c>
      <c r="X9" s="373"/>
      <c r="Y9" s="375"/>
      <c r="Z9" s="375"/>
      <c r="AA9" s="149" t="s">
        <v>238</v>
      </c>
      <c r="AB9" s="149" t="s">
        <v>219</v>
      </c>
      <c r="AC9" s="375"/>
      <c r="AD9" s="375"/>
      <c r="AE9" s="147" t="s">
        <v>226</v>
      </c>
      <c r="AF9" s="147" t="s">
        <v>219</v>
      </c>
      <c r="AG9" s="373"/>
      <c r="AH9" s="374"/>
      <c r="AI9" s="369"/>
      <c r="AJ9" s="369"/>
      <c r="AK9" s="369"/>
      <c r="AL9" s="369"/>
      <c r="AM9" s="371"/>
      <c r="AN9" s="371"/>
      <c r="AO9" s="155"/>
      <c r="AP9" s="155"/>
      <c r="AQ9" s="155"/>
      <c r="AR9" s="155"/>
      <c r="AS9" s="155"/>
      <c r="AT9" s="155"/>
      <c r="AU9" s="155"/>
      <c r="AV9" s="155"/>
      <c r="AW9" s="155"/>
      <c r="AX9" s="155"/>
      <c r="AY9" s="155"/>
      <c r="AZ9" s="155"/>
      <c r="BA9" s="155"/>
      <c r="BB9" s="155"/>
      <c r="BC9" s="155"/>
      <c r="BD9" s="155"/>
      <c r="BE9" s="155"/>
      <c r="BF9" s="155"/>
      <c r="BG9" s="155"/>
      <c r="BH9" s="155"/>
      <c r="BI9" s="155"/>
      <c r="BJ9" s="155"/>
      <c r="BK9" s="155"/>
      <c r="BL9" s="155"/>
      <c r="BM9" s="155"/>
      <c r="BN9" s="155"/>
      <c r="BO9" s="155"/>
      <c r="BP9" s="155"/>
      <c r="BQ9" s="155"/>
      <c r="BR9" s="155"/>
      <c r="BS9" s="155"/>
      <c r="BT9" s="155"/>
      <c r="BU9" s="155"/>
      <c r="BV9" s="155"/>
      <c r="BW9" s="155"/>
      <c r="BX9" s="155"/>
      <c r="BY9" s="155"/>
      <c r="BZ9" s="155"/>
      <c r="CA9" s="155"/>
      <c r="CB9" s="155"/>
      <c r="CC9" s="155"/>
      <c r="CD9" s="155"/>
      <c r="CE9" s="155"/>
      <c r="CF9" s="155"/>
      <c r="CG9" s="155"/>
      <c r="CH9" s="155"/>
      <c r="CI9" s="155"/>
      <c r="CJ9" s="155"/>
      <c r="CK9" s="155"/>
      <c r="CL9" s="155"/>
      <c r="CM9" s="155"/>
      <c r="CN9" s="155"/>
      <c r="CO9" s="155"/>
      <c r="CP9" s="155"/>
      <c r="CQ9" s="155"/>
      <c r="CR9" s="155"/>
      <c r="CS9" s="155"/>
      <c r="CT9" s="155"/>
      <c r="CU9" s="155"/>
      <c r="CV9" s="155"/>
      <c r="CW9" s="155"/>
      <c r="CX9" s="155"/>
      <c r="CY9" s="155"/>
      <c r="CZ9" s="155"/>
      <c r="DA9" s="155"/>
      <c r="DB9" s="155"/>
      <c r="DC9" s="155"/>
      <c r="DD9" s="155"/>
      <c r="DE9" s="155"/>
      <c r="DF9" s="155"/>
      <c r="DG9" s="155"/>
      <c r="DH9" s="155"/>
      <c r="DI9" s="155"/>
      <c r="DJ9" s="155"/>
      <c r="DK9" s="155"/>
      <c r="DL9" s="155"/>
      <c r="DM9" s="155"/>
      <c r="DN9" s="155"/>
      <c r="DO9" s="155"/>
      <c r="DP9" s="155"/>
      <c r="DQ9" s="155"/>
      <c r="DR9" s="155"/>
      <c r="DS9" s="155"/>
      <c r="DT9" s="155"/>
      <c r="DU9" s="155"/>
      <c r="DV9" s="155"/>
      <c r="DW9" s="155"/>
      <c r="DX9" s="155"/>
      <c r="DY9" s="155"/>
      <c r="DZ9" s="155"/>
      <c r="EA9" s="155"/>
      <c r="EB9" s="155"/>
      <c r="EC9" s="155"/>
      <c r="ED9" s="155"/>
      <c r="EE9" s="155"/>
      <c r="EF9" s="155"/>
      <c r="EG9" s="155"/>
      <c r="EH9" s="155"/>
      <c r="EI9" s="155"/>
      <c r="EJ9" s="155"/>
      <c r="EK9" s="155"/>
      <c r="EL9" s="155"/>
      <c r="EM9" s="155"/>
      <c r="EN9" s="155"/>
      <c r="EO9" s="155"/>
      <c r="EP9" s="155"/>
      <c r="EQ9" s="155"/>
      <c r="ER9" s="155"/>
      <c r="ES9" s="155"/>
      <c r="ET9" s="155"/>
      <c r="EU9" s="155"/>
      <c r="EV9" s="155"/>
      <c r="EW9" s="155"/>
      <c r="EX9" s="155"/>
      <c r="EY9" s="155"/>
      <c r="EZ9" s="155"/>
      <c r="FA9" s="155"/>
      <c r="FB9" s="155"/>
      <c r="FC9" s="155"/>
      <c r="FD9" s="155"/>
      <c r="FE9" s="155"/>
      <c r="FF9" s="155"/>
      <c r="FG9" s="155"/>
      <c r="FH9" s="155"/>
      <c r="FI9" s="155"/>
      <c r="FJ9" s="155"/>
      <c r="FK9" s="155"/>
      <c r="FL9" s="155"/>
      <c r="FM9" s="155"/>
      <c r="FN9" s="155"/>
      <c r="FO9" s="155"/>
      <c r="FP9" s="155"/>
      <c r="FQ9" s="155"/>
      <c r="FR9" s="155"/>
      <c r="FS9" s="155"/>
      <c r="FT9" s="155"/>
      <c r="FU9" s="155"/>
      <c r="FV9" s="155"/>
      <c r="FW9" s="155"/>
      <c r="FX9" s="155"/>
      <c r="FY9" s="155"/>
      <c r="FZ9" s="155"/>
      <c r="GA9" s="155"/>
      <c r="GB9" s="155"/>
      <c r="GC9" s="155"/>
      <c r="GD9" s="155"/>
      <c r="GE9" s="155"/>
      <c r="GF9" s="155"/>
      <c r="GG9" s="155"/>
      <c r="GH9" s="155"/>
      <c r="GI9" s="155"/>
      <c r="GJ9" s="155"/>
      <c r="GK9" s="155"/>
      <c r="GL9" s="155"/>
      <c r="GM9" s="155"/>
      <c r="GN9" s="155"/>
      <c r="GO9" s="155"/>
      <c r="GP9" s="155"/>
      <c r="GQ9" s="155"/>
      <c r="GR9" s="155"/>
      <c r="GS9" s="155"/>
      <c r="GT9" s="155"/>
      <c r="GU9" s="155"/>
      <c r="GV9" s="155"/>
      <c r="GW9" s="155"/>
      <c r="GX9" s="155"/>
      <c r="GY9" s="155"/>
      <c r="GZ9" s="155"/>
      <c r="HA9" s="155"/>
      <c r="HB9" s="155"/>
      <c r="HC9" s="155"/>
      <c r="HD9" s="155"/>
      <c r="HE9" s="155"/>
      <c r="HF9" s="155"/>
      <c r="HG9" s="155"/>
      <c r="HH9" s="155"/>
      <c r="HI9" s="155"/>
      <c r="HJ9" s="155"/>
      <c r="HK9" s="155"/>
      <c r="HL9" s="155"/>
      <c r="HM9" s="155"/>
      <c r="HN9" s="155"/>
      <c r="HO9" s="155"/>
      <c r="HP9" s="155"/>
      <c r="HQ9" s="155"/>
      <c r="HR9" s="155"/>
      <c r="HS9" s="155"/>
      <c r="HT9" s="155"/>
      <c r="HU9" s="155"/>
      <c r="HV9" s="155"/>
      <c r="HW9" s="155"/>
      <c r="HX9" s="155"/>
      <c r="HY9" s="155"/>
      <c r="HZ9" s="155"/>
      <c r="IA9" s="155"/>
      <c r="IB9" s="155"/>
      <c r="IC9" s="155"/>
      <c r="ID9" s="155"/>
      <c r="IE9" s="155"/>
      <c r="IF9" s="155"/>
      <c r="IG9" s="155"/>
      <c r="IH9" s="155"/>
      <c r="II9" s="155"/>
      <c r="IJ9" s="155"/>
      <c r="IK9" s="155"/>
      <c r="IL9" s="155"/>
      <c r="IM9" s="155"/>
      <c r="IN9" s="155"/>
      <c r="IO9" s="155"/>
      <c r="IP9" s="155"/>
      <c r="IQ9" s="155"/>
      <c r="IR9" s="155"/>
      <c r="IS9" s="155"/>
      <c r="IT9" s="155"/>
      <c r="IU9" s="155"/>
      <c r="IV9" s="155"/>
      <c r="IW9" s="155"/>
      <c r="IX9" s="155"/>
      <c r="IY9" s="155"/>
      <c r="IZ9" s="155"/>
      <c r="JA9" s="155"/>
      <c r="JB9" s="155"/>
      <c r="JC9" s="155"/>
      <c r="JD9" s="155"/>
      <c r="JE9" s="155"/>
      <c r="JF9" s="155"/>
      <c r="JG9" s="155"/>
      <c r="JH9" s="155"/>
      <c r="JI9" s="155"/>
      <c r="JJ9" s="155"/>
      <c r="JK9" s="155"/>
      <c r="JL9" s="155"/>
      <c r="JM9" s="155"/>
      <c r="JN9" s="155"/>
      <c r="JO9" s="155"/>
      <c r="JP9" s="155"/>
      <c r="JQ9" s="155"/>
      <c r="JR9" s="155"/>
      <c r="JS9" s="155"/>
      <c r="JT9" s="155"/>
      <c r="JU9" s="155"/>
      <c r="JV9" s="155"/>
      <c r="JW9" s="155"/>
      <c r="JX9" s="155"/>
      <c r="JY9" s="155"/>
      <c r="JZ9" s="155"/>
      <c r="KA9" s="155"/>
      <c r="KB9" s="155"/>
      <c r="KC9" s="155"/>
      <c r="KD9" s="155"/>
      <c r="KE9" s="155"/>
      <c r="KF9" s="155"/>
      <c r="KG9" s="155"/>
      <c r="KH9" s="155"/>
      <c r="KI9" s="155"/>
      <c r="KJ9" s="155"/>
      <c r="KK9" s="155"/>
      <c r="KL9" s="155"/>
    </row>
    <row r="10" spans="1:298" ht="12.75" customHeight="1">
      <c r="A10" s="335">
        <v>1</v>
      </c>
      <c r="B10" s="337" t="s">
        <v>239</v>
      </c>
      <c r="C10" s="335" t="s">
        <v>240</v>
      </c>
      <c r="D10" s="366" t="s">
        <v>241</v>
      </c>
      <c r="E10" s="367" t="s">
        <v>242</v>
      </c>
      <c r="F10" s="335" t="s">
        <v>243</v>
      </c>
      <c r="G10" s="335" t="s">
        <v>244</v>
      </c>
      <c r="H10" s="335">
        <v>4</v>
      </c>
      <c r="I10" s="351" t="str">
        <f>IF(H10&lt;=2,'Tabla probabilidad'!$B$5,IF(H10&lt;=24,'Tabla probabilidad'!$B$6,IF(H10&lt;=500,'Tabla probabilidad'!$B$7,IF(H10&lt;=5000,'Tabla probabilidad'!$B$8,IF(H10&gt;5000,'Tabla probabilidad'!$B$9)))))</f>
        <v>Baja</v>
      </c>
      <c r="J10" s="355">
        <f>IF(H10&lt;=2,'Tabla probabilidad'!$D$5,IF(H10&lt;=24,'Tabla probabilidad'!$D$6,IF(H10&lt;=500,'Tabla probabilidad'!$D$7,IF(H10&lt;=5000,'Tabla probabilidad'!$D$8,IF(H10&gt;5000,'Tabla probabilidad'!$D$9)))))</f>
        <v>0.4</v>
      </c>
      <c r="K10" s="335" t="s">
        <v>245</v>
      </c>
      <c r="L10" s="335" t="str">
        <f>IF(K10="El riesgo afecta la imagen de alguna área de la organización","Leve",IF(K10="El riesgo afecta la imagen de la entidad internamente, de conocimiento general, nivel interno, alta dirección, contratista y/o de provedores","Menor",IF(K10="El riesgo afecta la imagen de la entidad con algunos usuarios de relevancia frente al logro de los objetivos","Moderado",IF(K10="El riesgo afecta la imagen de de la entidad con efecto publicitario sostenido a nivel del sector justicia","Mayor",IF(K10="El riesgo afecta la imagen de la entidad a nivel nacional, con efecto publicitarios sostenible a nivel país","Catastrófico",IF(K10="Impacto que afecte la ejecución presupuestal en un valor ≥0,5%.","Leve",IF(K10="Impacto que afecte la ejecución presupuestal en un valor ≥1%.","Menor",IF(K10="Impacto que afecte la ejecución presupuestal en un valor ≥5%.","Moderado",IF(K10="Impacto que afecte la ejecución presupuestal en un valor ≥20%.","Mayor",IF(K10="Impacto que afecte la ejecución presupuestal en un valor ≥50%.","Catastrófico",IF(K10="Incumplimiento máximo del 5% de la meta planeada","Leve",IF(K10="Incumplimiento máximo del 15% de la meta planeada","Menor",IF(K10="Incumplimiento máximo del 20% de la meta planeada","Moderado",IF(K10="Incumplimiento máximo del 50% de la meta planeada","Mayor",IF(K10="Incumplimiento máximo del 80% de la meta planeada","Catastrófico",IF(K10="Cualquier afectación a la violacion de los derechos de los ciudadanos se considera con consecuencias altas","Mayor",IF(K10="Cualquier afectación a la violacion de los derechos de los ciudadanos se considera con consecuencias desastrosas","Catastrófico",IF(K10="Afecta la Prestación del Servicio de Administración de Justicia en 5%","Leve",IF(K10="Afecta la Prestación del Servicio de Administración de Justicia en 10%","Menor",IF(K10="Afecta la Prestación del Servicio de Administración de Justicia en 15%","Moderado",IF(K10="Afecta la Prestación del Servicio de Administración de Justicia en 20%","Mayor",IF(K10="Afecta la Prestación del Servicio de Administración de Justicia en más del 50%","Catastrófico",IF(K10="Cualquier acto indebido de los servidores judiciales genera altas consecuencias para la entidad","Mayor",IF(K10="Cualquier acto indebido de los servidores judiciales genera consecuencias desastrosas para la entidad","Catastrófico",IF(K10="Si el hecho llegara a presentarse, tendría consecuencias o efectos mínimos sobre la entidad","Leve",IF(K10="Si el hecho llegara a presentarse, tendría bajo impacto o efecto sobre la entidad","Menor",IF(K10="Si el hecho llegara a presentarse, tendría medianas consecuencias o efectos sobre la entidad","Moderado",IF(K10="Si el hecho llegara a presentarse, tendría altas consecuencias o efectos sobre la entidad","Mayor",IF(K10="Si el hecho llegara a presentarse, tendría desastrosas consecuencias o efectos sobre la entidad","Catastrófico")))))))))))))))))))))))))))))</f>
        <v>Menor</v>
      </c>
      <c r="M10" s="335" t="str">
        <f>IF(K10="El riesgo afecta la imagen de alguna área de la organización","20%",IF(K10="El riesgo afecta la imagen de la entidad internamente, de conocimiento general, nivel interno, alta dirección, contratista y/o de provedores","40%",IF(K10="El riesgo afecta la imagen de la entidad con algunos usuarios de relevancia frente al logro de los objetivos","60%",IF(K10="El riesgo afecta la imagen de de la entidad con efecto publicitario sostenido a nivel del sector justicia","80%",IF(K10="El riesgo afecta la imagen de la entidad a nivel nacional, con efecto publicitarios sostenible a nivel país","100%",IF(K10="Impacto que afecte la ejecución presupuestal en un valor ≥0,5%.","20%",IF(K10="Impacto que afecte la ejecución presupuestal en un valor ≥1%.","40%",IF(K10="Impacto que afecte la ejecución presupuestal en un valor ≥5%.","60%",IF(K10="Impacto que afecte la ejecución presupuestal en un valor ≥20%.","80%",IF(K10="Impacto que afecte la ejecución presupuestal en un valor ≥50%.","100%",IF(K10="Incumplimiento máximo del 5% de la meta planeada","20%",IF(K10="Incumplimiento máximo del 15% de la meta planeada","40%",IF(K10="Incumplimiento máximo del 20% de la meta planeada","60%",IF(K10="Incumplimiento máximo del 50% de la meta planeada","80%",IF(K10="Incumplimiento máximo del 80% de la meta planeada","100%",IF(K10="Cualquier afectación a la violacion de los derechos de los ciudadanos se considera con consecuencias altas","80%",IF(K10="Cualquier afectación a la violacion de los derechos de los ciudadanos se considera con consecuencias desastrosas","100%",IF(K10="Afecta la Prestación del Servicio de Administración de Justicia en 5%","20%",IF(K10="Afecta la Prestación del Servicio de Administración de Justicia en 10%","40%",IF(K10="Afecta la Prestación del Servicio de Administración de Justicia en 15%","60%",IF(K10="Afecta la Prestación del Servicio de Administración de Justicia en 20%","80%",IF(K10="Afecta la Prestación del Servicio de Administración de Justicia en más del 50%","100%",IF(K10="Cualquier acto indebido de los servidores judiciales genera altas consecuencias para la entidad","80%",IF(K10="Cualquier acto indebido de los servidores judiciales genera consecuencias desastrosas para la entidad","100%",IF(K10="Si el hecho llegara a presentarse, tendría consecuencias o efectos mínimos sobre la entidad","20%",IF(K10="Si el hecho llegara a presentarse, tendría bajo impacto o efecto sobre la entidad","40%",IF(K10="Si el hecho llegara a presentarse, tendría medianas consecuencias o efectos sobre la entidad","60%",IF(K10="Si el hecho llegara a presentarse, tendría altas consecuencias o efectos sobre la entidad","80%",IF(K10="Si el hecho llegara a presentarse, tendría desastrosas consecuencias o efectos sobre la entidad","100%")))))))))))))))))))))))))))))</f>
        <v>40%</v>
      </c>
      <c r="N10" s="335" t="str">
        <f>VLOOKUP((I10&amp;L10),Hoja1!$B$4:$C$28,2,0)</f>
        <v>Moderado</v>
      </c>
      <c r="O10" s="139">
        <v>1</v>
      </c>
      <c r="P10" s="165" t="s">
        <v>246</v>
      </c>
      <c r="Q10" s="139" t="str">
        <f t="shared" ref="Q10:Q39" si="0">IF(R10="Preventivo","Probabilidad",IF(R10="Detectivo","Probabilidad", IF(R10="Correctivo","Impacto")))</f>
        <v>Probabilidad</v>
      </c>
      <c r="R10" s="139" t="s">
        <v>247</v>
      </c>
      <c r="S10" s="139" t="s">
        <v>248</v>
      </c>
      <c r="T10" s="140">
        <f>VLOOKUP(R10&amp;S10,Hoja1!$Q$4:$R$9,2,0)</f>
        <v>0.45</v>
      </c>
      <c r="U10" s="139" t="s">
        <v>249</v>
      </c>
      <c r="V10" s="139" t="s">
        <v>250</v>
      </c>
      <c r="W10" s="139" t="s">
        <v>251</v>
      </c>
      <c r="X10" s="140">
        <f>IF(Q10="Probabilidad",($J$10*T10),IF(Q10="Impacto"," "))</f>
        <v>0.18000000000000002</v>
      </c>
      <c r="Y10" s="140" t="str">
        <f>IF(Z10&lt;=20%,'Tabla probabilidad'!$B$5,IF(Z10&lt;=40%,'Tabla probabilidad'!$B$6,IF(Z10&lt;=60%,'Tabla probabilidad'!$B$7,IF(Z10&lt;=80%,'Tabla probabilidad'!$B$8,IF(Z10&lt;=100%,'Tabla probabilidad'!$B$9)))))</f>
        <v>Baja</v>
      </c>
      <c r="Z10" s="140">
        <f>IF(R10="Preventivo",(J10-(J10*T10)),IF(R10="Detectivo",(J10-(J10*T10)),IF(R10="Correctivo",(J10))))</f>
        <v>0.22</v>
      </c>
      <c r="AA10" s="341" t="str">
        <f>IF(AB10&lt;=20%,'Tabla probabilidad'!$B$5,IF(AB10&lt;=40%,'Tabla probabilidad'!$B$6,IF(AB10&lt;=60%,'Tabla probabilidad'!$B$7,IF(AB10&lt;=80%,'Tabla probabilidad'!$B$8,IF(AB10&lt;=100%,'Tabla probabilidad'!$B$9)))))</f>
        <v>Baja</v>
      </c>
      <c r="AB10" s="341">
        <f>AVERAGE(Z10:Z14)</f>
        <v>0.22000000000000003</v>
      </c>
      <c r="AC10" s="140" t="str">
        <f t="shared" ref="AC10:AC39" si="1">IF(AD10&lt;=20%,"Leve",IF(AD10&lt;=40%,"Menor",IF(AD10&lt;=60%,"Moderado",IF(AD10&lt;=80%,"Mayor",IF(AD10&lt;=100%,"Catastrófico")))))</f>
        <v>Menor</v>
      </c>
      <c r="AD10" s="140">
        <f>IF(Q10="Probabilidad",(($M$10-0)),IF(Q10="Impacto",($M$10-($M$10*T10))))</f>
        <v>0.4</v>
      </c>
      <c r="AE10" s="341" t="str">
        <f>IF(AF10&lt;=20%,"Leve",IF(AF10&lt;=40%,"Menor",IF(AF10&lt;=60%,"Moderado",IF(AF10&lt;=80%,"Mayor",IF(AF10&lt;=100%,"Catastrófico")))))</f>
        <v>Menor</v>
      </c>
      <c r="AF10" s="341">
        <f>AVERAGE(AD10:AD14)</f>
        <v>0.4</v>
      </c>
      <c r="AG10" s="337" t="str">
        <f>VLOOKUP(AA10&amp;AE10,Hoja1!$B$4:$C$28,2,0)</f>
        <v>Moderado</v>
      </c>
      <c r="AH10" s="337" t="s">
        <v>252</v>
      </c>
      <c r="AI10" s="357"/>
      <c r="AJ10" s="360"/>
      <c r="AK10" s="337"/>
      <c r="AL10" s="337"/>
      <c r="AM10" s="348"/>
      <c r="AN10" s="335"/>
    </row>
    <row r="11" spans="1:298" ht="57.75" hidden="1" customHeight="1">
      <c r="A11" s="335"/>
      <c r="B11" s="338"/>
      <c r="C11" s="335"/>
      <c r="D11" s="366"/>
      <c r="E11" s="367"/>
      <c r="F11" s="335"/>
      <c r="G11" s="335"/>
      <c r="H11" s="335"/>
      <c r="I11" s="351"/>
      <c r="J11" s="355"/>
      <c r="K11" s="335"/>
      <c r="L11" s="340"/>
      <c r="M11" s="340"/>
      <c r="N11" s="335"/>
      <c r="O11" s="139">
        <v>2</v>
      </c>
      <c r="P11" s="166" t="s">
        <v>253</v>
      </c>
      <c r="Q11" s="139" t="str">
        <f t="shared" si="0"/>
        <v>Probabilidad</v>
      </c>
      <c r="R11" s="139" t="s">
        <v>247</v>
      </c>
      <c r="S11" s="139" t="s">
        <v>248</v>
      </c>
      <c r="T11" s="140">
        <f>VLOOKUP(R11&amp;S11,Hoja1!$Q$4:$R$9,2,0)</f>
        <v>0.45</v>
      </c>
      <c r="U11" s="139" t="s">
        <v>249</v>
      </c>
      <c r="V11" s="139" t="s">
        <v>250</v>
      </c>
      <c r="W11" s="139" t="s">
        <v>251</v>
      </c>
      <c r="X11" s="140">
        <f>IF(Q11="Probabilidad",($J$10*T11),IF(Q11="Impacto"," "))</f>
        <v>0.18000000000000002</v>
      </c>
      <c r="Y11" s="140" t="str">
        <f>IF(Z11&lt;=20%,'Tabla probabilidad'!$B$5,IF(Z11&lt;=40%,'Tabla probabilidad'!$B$6,IF(Z11&lt;=60%,'Tabla probabilidad'!$B$7,IF(Z11&lt;=80%,'Tabla probabilidad'!$B$8,IF(Z11&lt;=100%,'Tabla probabilidad'!$B$9)))))</f>
        <v>Baja</v>
      </c>
      <c r="Z11" s="140">
        <f>IF(R11="Preventivo",(J10-(J10*T11)),IF(R11="Detectivo",(J10-(J10*T11)),IF(R11="Correctivo",(J10))))</f>
        <v>0.22</v>
      </c>
      <c r="AA11" s="342"/>
      <c r="AB11" s="342"/>
      <c r="AC11" s="140" t="str">
        <f t="shared" si="1"/>
        <v>Menor</v>
      </c>
      <c r="AD11" s="140">
        <f>IF(Q11="Probabilidad",(($M$10-0)),IF(Q11="Impacto",($M$10-($M$10*T11))))</f>
        <v>0.4</v>
      </c>
      <c r="AE11" s="342"/>
      <c r="AF11" s="342"/>
      <c r="AG11" s="338"/>
      <c r="AH11" s="338"/>
      <c r="AI11" s="358"/>
      <c r="AJ11" s="361"/>
      <c r="AK11" s="338"/>
      <c r="AL11" s="338"/>
      <c r="AM11" s="349"/>
      <c r="AN11" s="335"/>
    </row>
    <row r="12" spans="1:298" ht="69.75" customHeight="1">
      <c r="A12" s="335"/>
      <c r="B12" s="338"/>
      <c r="C12" s="335"/>
      <c r="D12" s="366"/>
      <c r="E12" s="367"/>
      <c r="F12" s="335"/>
      <c r="G12" s="335"/>
      <c r="H12" s="335"/>
      <c r="I12" s="351"/>
      <c r="J12" s="355"/>
      <c r="K12" s="335"/>
      <c r="L12" s="340"/>
      <c r="M12" s="340"/>
      <c r="N12" s="335"/>
      <c r="O12" s="139"/>
      <c r="P12" s="166"/>
      <c r="Q12" s="139" t="str">
        <f t="shared" si="0"/>
        <v>Probabilidad</v>
      </c>
      <c r="R12" s="139" t="s">
        <v>247</v>
      </c>
      <c r="S12" s="139" t="s">
        <v>248</v>
      </c>
      <c r="T12" s="140">
        <f>VLOOKUP(R12&amp;S12,Hoja1!$Q$4:$R$9,2,0)</f>
        <v>0.45</v>
      </c>
      <c r="U12" s="139" t="s">
        <v>249</v>
      </c>
      <c r="V12" s="139" t="s">
        <v>250</v>
      </c>
      <c r="W12" s="139" t="s">
        <v>251</v>
      </c>
      <c r="X12" s="140">
        <f t="shared" ref="X12:X14" si="2">IF(Q12="Probabilidad",($J$10*T12),IF(Q12="Impacto"," "))</f>
        <v>0.18000000000000002</v>
      </c>
      <c r="Y12" s="140" t="str">
        <f>IF(Z12&lt;=20%,'Tabla probabilidad'!$B$5,IF(Z12&lt;=40%,'Tabla probabilidad'!$B$6,IF(Z12&lt;=60%,'Tabla probabilidad'!$B$7,IF(Z12&lt;=80%,'Tabla probabilidad'!$B$8,IF(Z12&lt;=100%,'Tabla probabilidad'!$B$9)))))</f>
        <v>Baja</v>
      </c>
      <c r="Z12" s="140">
        <f>IF(R12="Preventivo",(J10-(J10*T12)),IF(R12="Detectivo",(J10-(J10*T12)),IF(R12="Correctivo",(J10))))</f>
        <v>0.22</v>
      </c>
      <c r="AA12" s="342"/>
      <c r="AB12" s="342"/>
      <c r="AC12" s="140" t="str">
        <f t="shared" si="1"/>
        <v>Menor</v>
      </c>
      <c r="AD12" s="140">
        <f>IF(Q12="Probabilidad",(($M$10-0)),IF(Q12="Impacto",($M$10-($M$10*T12))))</f>
        <v>0.4</v>
      </c>
      <c r="AE12" s="342"/>
      <c r="AF12" s="342"/>
      <c r="AG12" s="338"/>
      <c r="AH12" s="338"/>
      <c r="AI12" s="358"/>
      <c r="AJ12" s="361"/>
      <c r="AK12" s="338"/>
      <c r="AL12" s="338"/>
      <c r="AM12" s="349"/>
      <c r="AN12" s="335"/>
    </row>
    <row r="13" spans="1:298" ht="72" customHeight="1">
      <c r="A13" s="335"/>
      <c r="B13" s="338"/>
      <c r="C13" s="335"/>
      <c r="D13" s="366"/>
      <c r="E13" s="367"/>
      <c r="F13" s="335"/>
      <c r="G13" s="335"/>
      <c r="H13" s="335"/>
      <c r="I13" s="351"/>
      <c r="J13" s="355"/>
      <c r="K13" s="335"/>
      <c r="L13" s="340"/>
      <c r="M13" s="340"/>
      <c r="N13" s="335"/>
      <c r="O13" s="139"/>
      <c r="P13" s="170"/>
      <c r="Q13" s="139" t="str">
        <f t="shared" si="0"/>
        <v>Probabilidad</v>
      </c>
      <c r="R13" s="139" t="s">
        <v>247</v>
      </c>
      <c r="S13" s="139" t="s">
        <v>248</v>
      </c>
      <c r="T13" s="140">
        <f>VLOOKUP(R13&amp;S13,Hoja1!$Q$4:$R$9,2,0)</f>
        <v>0.45</v>
      </c>
      <c r="U13" s="139" t="s">
        <v>249</v>
      </c>
      <c r="V13" s="139" t="s">
        <v>250</v>
      </c>
      <c r="W13" s="139" t="s">
        <v>251</v>
      </c>
      <c r="X13" s="140">
        <f t="shared" si="2"/>
        <v>0.18000000000000002</v>
      </c>
      <c r="Y13" s="140" t="str">
        <f>IF(Z13&lt;=20%,'Tabla probabilidad'!$B$5,IF(Z13&lt;=40%,'Tabla probabilidad'!$B$6,IF(Z13&lt;=60%,'Tabla probabilidad'!$B$7,IF(Z13&lt;=80%,'Tabla probabilidad'!$B$8,IF(Z13&lt;=100%,'Tabla probabilidad'!$B$9)))))</f>
        <v>Baja</v>
      </c>
      <c r="Z13" s="140">
        <f>IF(R13="Preventivo",(J10-(J10*T13)),IF(R13="Detectivo",(J10-(J10*T13)),IF(R13="Correctivo",(J10))))</f>
        <v>0.22</v>
      </c>
      <c r="AA13" s="342"/>
      <c r="AB13" s="342"/>
      <c r="AC13" s="140" t="str">
        <f t="shared" si="1"/>
        <v>Menor</v>
      </c>
      <c r="AD13" s="140">
        <f>IF(Q13="Probabilidad",(($M$10-0)),IF(Q13="Impacto",($M$10-($M$10*T13))))</f>
        <v>0.4</v>
      </c>
      <c r="AE13" s="342"/>
      <c r="AF13" s="342"/>
      <c r="AG13" s="338"/>
      <c r="AH13" s="338"/>
      <c r="AI13" s="358"/>
      <c r="AJ13" s="361"/>
      <c r="AK13" s="338"/>
      <c r="AL13" s="338"/>
      <c r="AM13" s="349"/>
      <c r="AN13" s="335"/>
    </row>
    <row r="14" spans="1:298" ht="116.25" customHeight="1" thickBot="1">
      <c r="A14" s="335"/>
      <c r="B14" s="339"/>
      <c r="C14" s="335"/>
      <c r="D14" s="366"/>
      <c r="E14" s="367"/>
      <c r="F14" s="335"/>
      <c r="G14" s="335"/>
      <c r="H14" s="335"/>
      <c r="I14" s="351"/>
      <c r="J14" s="355"/>
      <c r="K14" s="335"/>
      <c r="L14" s="340"/>
      <c r="M14" s="340"/>
      <c r="N14" s="335"/>
      <c r="O14" s="139"/>
      <c r="P14" s="170"/>
      <c r="Q14" s="139" t="str">
        <f t="shared" si="0"/>
        <v>Probabilidad</v>
      </c>
      <c r="R14" s="139" t="s">
        <v>247</v>
      </c>
      <c r="S14" s="139" t="s">
        <v>248</v>
      </c>
      <c r="T14" s="140">
        <f>VLOOKUP(R14&amp;S14,Hoja1!$Q$4:$R$9,2,0)</f>
        <v>0.45</v>
      </c>
      <c r="U14" s="139" t="s">
        <v>249</v>
      </c>
      <c r="V14" s="139" t="s">
        <v>250</v>
      </c>
      <c r="W14" s="139" t="s">
        <v>251</v>
      </c>
      <c r="X14" s="140">
        <f t="shared" si="2"/>
        <v>0.18000000000000002</v>
      </c>
      <c r="Y14" s="140" t="str">
        <f>IF(Z14&lt;=20%,'Tabla probabilidad'!$B$5,IF(Z14&lt;=40%,'Tabla probabilidad'!$B$6,IF(Z14&lt;=60%,'Tabla probabilidad'!$B$7,IF(Z14&lt;=80%,'Tabla probabilidad'!$B$8,IF(Z14&lt;=100%,'Tabla probabilidad'!$B$9)))))</f>
        <v>Baja</v>
      </c>
      <c r="Z14" s="140">
        <f>IF(R14="Preventivo",(J10-(J10*T14)),IF(R14="Detectivo",(J10-(J10*T14)),IF(R14="Correctivo",(J10))))</f>
        <v>0.22</v>
      </c>
      <c r="AA14" s="343"/>
      <c r="AB14" s="343"/>
      <c r="AC14" s="140" t="str">
        <f t="shared" si="1"/>
        <v>Menor</v>
      </c>
      <c r="AD14" s="140">
        <f>IF(Q14="Probabilidad",(($M$10-0)),IF(Q14="Impacto",($M$10-($M$10*T14))))</f>
        <v>0.4</v>
      </c>
      <c r="AE14" s="343"/>
      <c r="AF14" s="343"/>
      <c r="AG14" s="339"/>
      <c r="AH14" s="339"/>
      <c r="AI14" s="359"/>
      <c r="AJ14" s="362"/>
      <c r="AK14" s="339"/>
      <c r="AL14" s="339"/>
      <c r="AM14" s="350"/>
      <c r="AN14" s="335"/>
    </row>
    <row r="15" spans="1:298" ht="132.75" customHeight="1">
      <c r="A15" s="335">
        <v>2</v>
      </c>
      <c r="B15" s="337" t="s">
        <v>254</v>
      </c>
      <c r="C15" s="335" t="s">
        <v>255</v>
      </c>
      <c r="D15" s="352" t="s">
        <v>256</v>
      </c>
      <c r="E15" s="337" t="s">
        <v>257</v>
      </c>
      <c r="F15" s="337" t="s">
        <v>258</v>
      </c>
      <c r="G15" s="335" t="s">
        <v>244</v>
      </c>
      <c r="H15" s="337">
        <v>145</v>
      </c>
      <c r="I15" s="351" t="str">
        <f>IF(H15&lt;=2,'Tabla probabilidad'!$B$5,IF(H15&lt;=24,'Tabla probabilidad'!$B$6,IF(H15&lt;=500,'Tabla probabilidad'!$B$7,IF(H15&lt;=5000,'Tabla probabilidad'!$B$8,IF(H15&gt;5000,'Tabla probabilidad'!$B$9)))))</f>
        <v>Media</v>
      </c>
      <c r="J15" s="355">
        <f>IF(H15&lt;=2,'Tabla probabilidad'!$D$5,IF(H15&lt;=24,'Tabla probabilidad'!$D$6,IF(H15&lt;=500,'Tabla probabilidad'!$D$7,IF(H15&lt;=5000,'Tabla probabilidad'!$D$8,IF(H15&gt;5000,'Tabla probabilidad'!$D$9)))))</f>
        <v>0.6</v>
      </c>
      <c r="K15" s="335" t="s">
        <v>259</v>
      </c>
      <c r="L15" s="335" t="str">
        <f>IF(K15="El riesgo afecta la imagen de alguna área de la organización","Leve",IF(K15="El riesgo afecta la imagen de la entidad internamente, de conocimiento general, nivel interno, alta dirección, contratista y/o de provedores","Menor",IF(K15="El riesgo afecta la imagen de la entidad con algunos usuarios de relevancia frente al logro de los objetivos","Moderado",IF(K15="El riesgo afecta la imagen de de la entidad con efecto publicitario sostenido a nivel del sector justicia","Mayor",IF(K15="El riesgo afecta la imagen de la entidad a nivel nacional, con efecto publicitarios sostenible a nivel país","Catastrófico",IF(K15="Impacto que afecte la ejecución presupuestal en un valor ≥0,5%.","Leve",IF(K15="Impacto que afecte la ejecución presupuestal en un valor ≥1%.","Menor",IF(K15="Impacto que afecte la ejecución presupuestal en un valor ≥5%.","Moderado",IF(K15="Impacto que afecte la ejecución presupuestal en un valor ≥20%.","Mayor",IF(K15="Impacto que afecte la ejecución presupuestal en un valor ≥50%.","Catastrófico",IF(K15="Incumplimiento máximo del 5% de la meta planeada","Leve",IF(K15="Incumplimiento máximo del 15% de la meta planeada","Menor",IF(K15="Incumplimiento máximo del 20% de la meta planeada","Moderado",IF(K15="Incumplimiento máximo del 50% de la meta planeada","Mayor",IF(K15="Incumplimiento máximo del 80% de la meta planeada","Catastrófico",IF(K15="Cualquier afectación a la violacion de los derechos de los ciudadanos se considera con consecuencias altas","Mayor",IF(K15="Cualquier afectación a la violacion de los derechos de los ciudadanos se considera con consecuencias desastrosas","Catastrófico",IF(K15="Afecta la Prestación del Servicio de Administración de Justicia en 5%","Leve",IF(K15="Afecta la Prestación del Servicio de Administración de Justicia en 10%","Menor",IF(K15="Afecta la Prestación del Servicio de Administración de Justicia en 15%","Moderado",IF(K15="Afecta la Prestación del Servicio de Administración de Justicia en 20%","Mayor",IF(K15="Afecta la Prestación del Servicio de Administración de Justicia en más del 50%","Catastrófico",IF(K15="Cualquier acto indebido de los servidores judiciales genera altas consecuencias para la entidad","Mayor",IF(K15="Cualquier acto indebido de los servidores judiciales genera consecuencias desastrosas para la entidad","Catastrófico",IF(K15="Si el hecho llegara a presentarse, tendría consecuencias o efectos mínimos sobre la entidad","Leve",IF(K15="Si el hecho llegara a presentarse, tendría bajo impacto o efecto sobre la entidad","Menor",IF(K15="Si el hecho llegara a presentarse, tendría medianas consecuencias o efectos sobre la entidad","Moderado",IF(K15="Si el hecho llegara a presentarse, tendría altas consecuencias o efectos sobre la entidad","Mayor",IF(K15="Si el hecho llegara a presentarse, tendría desastrosas consecuencias o efectos sobre la entidad","Catastrófico")))))))))))))))))))))))))))))</f>
        <v>Leve</v>
      </c>
      <c r="M15" s="335" t="str">
        <f>IF(K15="El riesgo afecta la imagen de alguna área de la organización","20%",IF(K15="El riesgo afecta la imagen de la entidad internamente, de conocimiento general, nivel interno, alta dirección, contratista y/o de provedores","40%",IF(K15="El riesgo afecta la imagen de la entidad con algunos usuarios de relevancia frente al logro de los objetivos","60%",IF(K15="El riesgo afecta la imagen de de la entidad con efecto publicitario sostenido a nivel del sector justicia","80%",IF(K15="El riesgo afecta la imagen de la entidad a nivel nacional, con efecto publicitarios sostenible a nivel país","100%",IF(K15="Impacto que afecte la ejecución presupuestal en un valor ≥0,5%.","20%",IF(K15="Impacto que afecte la ejecución presupuestal en un valor ≥1%.","40%",IF(K15="Impacto que afecte la ejecución presupuestal en un valor ≥5%.","60%",IF(K15="Impacto que afecte la ejecución presupuestal en un valor ≥20%.","80%",IF(K15="Impacto que afecte la ejecución presupuestal en un valor ≥50%.","100%",IF(K15="Incumplimiento máximo del 5% de la meta planeada","20%",IF(K15="Incumplimiento máximo del 15% de la meta planeada","40%",IF(K15="Incumplimiento máximo del 20% de la meta planeada","60%",IF(K15="Incumplimiento máximo del 50% de la meta planeada","80%",IF(K15="Incumplimiento máximo del 80% de la meta planeada","100%",IF(K15="Cualquier afectación a la violacion de los derechos de los ciudadanos se considera con consecuencias altas","80%",IF(K15="Cualquier afectación a la violacion de los derechos de los ciudadanos se considera con consecuencias desastrosas","100%",IF(K15="Afecta la Prestación del Servicio de Administración de Justicia en 5%","20%",IF(K15="Afecta la Prestación del Servicio de Administración de Justicia en 10%","40%",IF(K15="Afecta la Prestación del Servicio de Administración de Justicia en 15%","60%",IF(K15="Afecta la Prestación del Servicio de Administración de Justicia en 20%","80%",IF(K15="Afecta la Prestación del Servicio de Administración de Justicia en más del 50%","100%",IF(K15="Cualquier acto indebido de los servidores judiciales genera altas consecuencias para la entidad","80%",IF(K15="Cualquier acto indebido de los servidores judiciales genera consecuencias desastrosas para la entidad","100%",IF(K15="Si el hecho llegara a presentarse, tendría consecuencias o efectos mínimos sobre la entidad","20%",IF(K15="Si el hecho llegara a presentarse, tendría bajo impacto o efecto sobre la entidad","40%",IF(K15="Si el hecho llegara a presentarse, tendría medianas consecuencias o efectos sobre la entidad","60%",IF(K15="Si el hecho llegara a presentarse, tendría altas consecuencias o efectos sobre la entidad","80%",IF(K15="Si el hecho llegara a presentarse, tendría desastrosas consecuencias o efectos sobre la entidad","100%")))))))))))))))))))))))))))))</f>
        <v>20%</v>
      </c>
      <c r="N15" s="335" t="str">
        <f>VLOOKUP((I15&amp;L15),Hoja1!$B$4:$C$28,2,0)</f>
        <v>Moderado</v>
      </c>
      <c r="O15" s="139">
        <v>1</v>
      </c>
      <c r="P15" s="165" t="s">
        <v>260</v>
      </c>
      <c r="Q15" s="139" t="str">
        <f t="shared" si="0"/>
        <v>Probabilidad</v>
      </c>
      <c r="R15" s="139" t="s">
        <v>247</v>
      </c>
      <c r="S15" s="139" t="s">
        <v>248</v>
      </c>
      <c r="T15" s="140">
        <f>VLOOKUP(R15&amp;S15,Hoja1!$Q$4:$R$9,2,0)</f>
        <v>0.45</v>
      </c>
      <c r="U15" s="139" t="s">
        <v>249</v>
      </c>
      <c r="V15" s="139" t="s">
        <v>250</v>
      </c>
      <c r="W15" s="139" t="s">
        <v>251</v>
      </c>
      <c r="X15" s="140">
        <f>IF(Q15="Probabilidad",($J$15*T15),IF(Q15="Impacto"," "))</f>
        <v>0.27</v>
      </c>
      <c r="Y15" s="140" t="str">
        <f>IF(Z15&lt;=20%,'Tabla probabilidad'!$B$5,IF(Z15&lt;=40%,'Tabla probabilidad'!$B$6,IF(Z15&lt;=60%,'Tabla probabilidad'!$B$7,IF(Z15&lt;=80%,'Tabla probabilidad'!$B$8,IF(Z15&lt;=100%,'Tabla probabilidad'!$B$9)))))</f>
        <v>Baja</v>
      </c>
      <c r="Z15" s="140">
        <f>IF(R15="Preventivo",(J15-(J15*T15)),IF(R15="Detectivo",(J15-(J15*T15)),IF(R15="Correctivo",(J15))))</f>
        <v>0.32999999999999996</v>
      </c>
      <c r="AA15" s="341" t="str">
        <f>IF(AB15&lt;=20%,'Tabla probabilidad'!$B$5,IF(AB15&lt;=40%,'Tabla probabilidad'!$B$6,IF(AB15&lt;=60%,'Tabla probabilidad'!$B$7,IF(AB15&lt;=80%,'Tabla probabilidad'!$B$8,IF(AB15&lt;=100%,'Tabla probabilidad'!$B$9)))))</f>
        <v>Baja</v>
      </c>
      <c r="AB15" s="341">
        <f>AVERAGE(Z15:Z19)</f>
        <v>0.32999999999999996</v>
      </c>
      <c r="AC15" s="140" t="str">
        <f t="shared" si="1"/>
        <v>Leve</v>
      </c>
      <c r="AD15" s="140">
        <f>IF(Q15="Probabilidad",(($M$15-0)),IF(Q15="Impacto",($M$15-($M$15*T15))))</f>
        <v>0.2</v>
      </c>
      <c r="AE15" s="341" t="str">
        <f>IF(AF15&lt;=20%,"Leve",IF(AF15&lt;=40%,"Menor",IF(AF15&lt;=60%,"Moderado",IF(AF15&lt;=80%,"Mayor",IF(AF15&lt;=100%,"Catastrófico")))))</f>
        <v>Leve</v>
      </c>
      <c r="AF15" s="341">
        <f>AVERAGE(AD15:AD19)</f>
        <v>0.2</v>
      </c>
      <c r="AG15" s="337" t="str">
        <f>VLOOKUP(AA15&amp;AE15,Hoja1!$B$4:$C$28,2,0)</f>
        <v>Bajo</v>
      </c>
      <c r="AH15" s="337" t="s">
        <v>252</v>
      </c>
      <c r="AI15" s="363"/>
      <c r="AJ15" s="337"/>
      <c r="AK15" s="347"/>
      <c r="AL15" s="347"/>
      <c r="AM15" s="348"/>
      <c r="AN15" s="335"/>
    </row>
    <row r="16" spans="1:298" ht="75" customHeight="1">
      <c r="A16" s="335"/>
      <c r="B16" s="338"/>
      <c r="C16" s="335"/>
      <c r="D16" s="353"/>
      <c r="E16" s="338"/>
      <c r="F16" s="338"/>
      <c r="G16" s="335"/>
      <c r="H16" s="338"/>
      <c r="I16" s="351"/>
      <c r="J16" s="355"/>
      <c r="K16" s="335"/>
      <c r="L16" s="340"/>
      <c r="M16" s="340"/>
      <c r="N16" s="335"/>
      <c r="O16" s="139">
        <v>2</v>
      </c>
      <c r="P16" s="166" t="s">
        <v>261</v>
      </c>
      <c r="Q16" s="139" t="str">
        <f t="shared" si="0"/>
        <v>Probabilidad</v>
      </c>
      <c r="R16" s="139" t="s">
        <v>247</v>
      </c>
      <c r="S16" s="139" t="s">
        <v>248</v>
      </c>
      <c r="T16" s="140">
        <f>VLOOKUP(R16&amp;S16,Hoja1!$Q$4:$R$9,2,0)</f>
        <v>0.45</v>
      </c>
      <c r="U16" s="139" t="s">
        <v>249</v>
      </c>
      <c r="V16" s="139" t="s">
        <v>250</v>
      </c>
      <c r="W16" s="139" t="s">
        <v>251</v>
      </c>
      <c r="X16" s="140">
        <f>IF(Q16="Probabilidad",($J$15*T16),IF(Q16="Impacto"," "))</f>
        <v>0.27</v>
      </c>
      <c r="Y16" s="140" t="str">
        <f>IF(Z16&lt;=20%,'Tabla probabilidad'!$B$5,IF(Z16&lt;=40%,'Tabla probabilidad'!$B$6,IF(Z16&lt;=60%,'Tabla probabilidad'!$B$7,IF(Z16&lt;=80%,'Tabla probabilidad'!$B$8,IF(Z16&lt;=100%,'Tabla probabilidad'!$B$9)))))</f>
        <v>Baja</v>
      </c>
      <c r="Z16" s="140">
        <f>IF(R16="Preventivo",(J15-(J15*T16)),IF(R16="Detectivo",(J15-(J15*T16)),IF(R16="Correctivo",(J15))))</f>
        <v>0.32999999999999996</v>
      </c>
      <c r="AA16" s="342"/>
      <c r="AB16" s="342"/>
      <c r="AC16" s="140" t="str">
        <f t="shared" si="1"/>
        <v>Leve</v>
      </c>
      <c r="AD16" s="140">
        <f t="shared" ref="AD16:AD19" si="3">IF(Q16="Probabilidad",(($M$15-0)),IF(Q16="Impacto",($M$15-($M$15*T16))))</f>
        <v>0.2</v>
      </c>
      <c r="AE16" s="342"/>
      <c r="AF16" s="342"/>
      <c r="AG16" s="338"/>
      <c r="AH16" s="338"/>
      <c r="AI16" s="364"/>
      <c r="AJ16" s="338"/>
      <c r="AK16" s="338"/>
      <c r="AL16" s="338"/>
      <c r="AM16" s="349"/>
      <c r="AN16" s="335"/>
    </row>
    <row r="17" spans="1:40" ht="92.25" customHeight="1">
      <c r="A17" s="335"/>
      <c r="B17" s="338"/>
      <c r="C17" s="335"/>
      <c r="D17" s="353"/>
      <c r="E17" s="338"/>
      <c r="F17" s="338"/>
      <c r="G17" s="335"/>
      <c r="H17" s="338"/>
      <c r="I17" s="351"/>
      <c r="J17" s="355"/>
      <c r="K17" s="335"/>
      <c r="L17" s="340"/>
      <c r="M17" s="340"/>
      <c r="N17" s="335"/>
      <c r="O17" s="139">
        <v>3</v>
      </c>
      <c r="P17" s="166" t="s">
        <v>262</v>
      </c>
      <c r="Q17" s="139" t="str">
        <f t="shared" si="0"/>
        <v>Probabilidad</v>
      </c>
      <c r="R17" s="139" t="s">
        <v>247</v>
      </c>
      <c r="S17" s="139" t="s">
        <v>248</v>
      </c>
      <c r="T17" s="140">
        <f>VLOOKUP(R17&amp;S17,Hoja1!$Q$4:$R$9,2,0)</f>
        <v>0.45</v>
      </c>
      <c r="U17" s="139" t="s">
        <v>249</v>
      </c>
      <c r="V17" s="139" t="s">
        <v>250</v>
      </c>
      <c r="W17" s="139" t="s">
        <v>251</v>
      </c>
      <c r="X17" s="140">
        <f t="shared" ref="X17:X19" si="4">IF(Q17="Probabilidad",($J$15*T17),IF(Q17="Impacto"," "))</f>
        <v>0.27</v>
      </c>
      <c r="Y17" s="140" t="str">
        <f>IF(Z17&lt;=20%,'Tabla probabilidad'!$B$5,IF(Z17&lt;=40%,'Tabla probabilidad'!$B$6,IF(Z17&lt;=60%,'Tabla probabilidad'!$B$7,IF(Z17&lt;=80%,'Tabla probabilidad'!$B$8,IF(Z17&lt;=100%,'Tabla probabilidad'!$B$9)))))</f>
        <v>Baja</v>
      </c>
      <c r="Z17" s="140">
        <f>IF(R17="Preventivo",(J15-(J15*T17)),IF(R17="Detectivo",(J15-(J15*T17)),IF(R17="Correctivo",(J15))))</f>
        <v>0.32999999999999996</v>
      </c>
      <c r="AA17" s="342"/>
      <c r="AB17" s="342"/>
      <c r="AC17" s="140" t="str">
        <f t="shared" si="1"/>
        <v>Leve</v>
      </c>
      <c r="AD17" s="140">
        <f t="shared" si="3"/>
        <v>0.2</v>
      </c>
      <c r="AE17" s="342"/>
      <c r="AF17" s="342"/>
      <c r="AG17" s="338"/>
      <c r="AH17" s="338"/>
      <c r="AI17" s="364"/>
      <c r="AJ17" s="338"/>
      <c r="AK17" s="338"/>
      <c r="AL17" s="338"/>
      <c r="AM17" s="349"/>
      <c r="AN17" s="335"/>
    </row>
    <row r="18" spans="1:40" ht="94.5" customHeight="1">
      <c r="A18" s="335"/>
      <c r="B18" s="338"/>
      <c r="C18" s="335"/>
      <c r="D18" s="353"/>
      <c r="E18" s="338"/>
      <c r="F18" s="338"/>
      <c r="G18" s="335"/>
      <c r="H18" s="338"/>
      <c r="I18" s="351"/>
      <c r="J18" s="355"/>
      <c r="K18" s="335"/>
      <c r="L18" s="340"/>
      <c r="M18" s="340"/>
      <c r="N18" s="335"/>
      <c r="O18" s="139">
        <v>4</v>
      </c>
      <c r="P18" s="166" t="s">
        <v>263</v>
      </c>
      <c r="Q18" s="139" t="str">
        <f t="shared" si="0"/>
        <v>Probabilidad</v>
      </c>
      <c r="R18" s="139" t="s">
        <v>247</v>
      </c>
      <c r="S18" s="139" t="s">
        <v>248</v>
      </c>
      <c r="T18" s="140">
        <f>VLOOKUP(R18&amp;S18,Hoja1!$Q$4:$R$9,2,0)</f>
        <v>0.45</v>
      </c>
      <c r="U18" s="139" t="s">
        <v>249</v>
      </c>
      <c r="V18" s="139" t="s">
        <v>250</v>
      </c>
      <c r="W18" s="139" t="s">
        <v>251</v>
      </c>
      <c r="X18" s="140">
        <f t="shared" si="4"/>
        <v>0.27</v>
      </c>
      <c r="Y18" s="140" t="str">
        <f>IF(Z18&lt;=20%,'Tabla probabilidad'!$B$5,IF(Z18&lt;=40%,'Tabla probabilidad'!$B$6,IF(Z18&lt;=60%,'Tabla probabilidad'!$B$7,IF(Z18&lt;=80%,'Tabla probabilidad'!$B$8,IF(Z18&lt;=100%,'Tabla probabilidad'!$B$9)))))</f>
        <v>Baja</v>
      </c>
      <c r="Z18" s="140">
        <f>IF(R18="Preventivo",(J15-(J15*T18)),IF(R18="Detectivo",(J15-(J15*T18)),IF(R18="Correctivo",(J15))))</f>
        <v>0.32999999999999996</v>
      </c>
      <c r="AA18" s="342"/>
      <c r="AB18" s="342"/>
      <c r="AC18" s="140" t="str">
        <f t="shared" si="1"/>
        <v>Leve</v>
      </c>
      <c r="AD18" s="140">
        <f t="shared" si="3"/>
        <v>0.2</v>
      </c>
      <c r="AE18" s="342"/>
      <c r="AF18" s="342"/>
      <c r="AG18" s="338"/>
      <c r="AH18" s="338"/>
      <c r="AI18" s="364"/>
      <c r="AJ18" s="338"/>
      <c r="AK18" s="338"/>
      <c r="AL18" s="338"/>
      <c r="AM18" s="349"/>
      <c r="AN18" s="335"/>
    </row>
    <row r="19" spans="1:40" ht="58.5" customHeight="1" thickBot="1">
      <c r="A19" s="335"/>
      <c r="B19" s="339"/>
      <c r="C19" s="335"/>
      <c r="D19" s="356"/>
      <c r="E19" s="339"/>
      <c r="F19" s="339"/>
      <c r="G19" s="335"/>
      <c r="H19" s="339"/>
      <c r="I19" s="351"/>
      <c r="J19" s="355"/>
      <c r="K19" s="335"/>
      <c r="L19" s="340"/>
      <c r="M19" s="340"/>
      <c r="N19" s="335"/>
      <c r="O19" s="139">
        <v>5</v>
      </c>
      <c r="P19" s="158"/>
      <c r="Q19" s="139" t="str">
        <f t="shared" si="0"/>
        <v>Probabilidad</v>
      </c>
      <c r="R19" s="139" t="s">
        <v>247</v>
      </c>
      <c r="S19" s="139" t="s">
        <v>248</v>
      </c>
      <c r="T19" s="140">
        <f>VLOOKUP(R19&amp;S19,Hoja1!$Q$4:$R$9,2,0)</f>
        <v>0.45</v>
      </c>
      <c r="U19" s="139" t="s">
        <v>249</v>
      </c>
      <c r="V19" s="139" t="s">
        <v>250</v>
      </c>
      <c r="W19" s="139" t="s">
        <v>251</v>
      </c>
      <c r="X19" s="140">
        <f t="shared" si="4"/>
        <v>0.27</v>
      </c>
      <c r="Y19" s="140" t="str">
        <f>IF(Z19&lt;=20%,'Tabla probabilidad'!$B$5,IF(Z19&lt;=40%,'Tabla probabilidad'!$B$6,IF(Z19&lt;=60%,'Tabla probabilidad'!$B$7,IF(Z19&lt;=80%,'Tabla probabilidad'!$B$8,IF(Z19&lt;=100%,'Tabla probabilidad'!$B$9)))))</f>
        <v>Baja</v>
      </c>
      <c r="Z19" s="140">
        <f>IF(R19="Preventivo",(J15-(J15*T19)),IF(R19="Detectivo",(J15-(J15*T19)),IF(R19="Correctivo",(J15))))</f>
        <v>0.32999999999999996</v>
      </c>
      <c r="AA19" s="343"/>
      <c r="AB19" s="343"/>
      <c r="AC19" s="140" t="str">
        <f t="shared" si="1"/>
        <v>Leve</v>
      </c>
      <c r="AD19" s="140">
        <f t="shared" si="3"/>
        <v>0.2</v>
      </c>
      <c r="AE19" s="343"/>
      <c r="AF19" s="343"/>
      <c r="AG19" s="339"/>
      <c r="AH19" s="339"/>
      <c r="AI19" s="365"/>
      <c r="AJ19" s="339"/>
      <c r="AK19" s="339"/>
      <c r="AL19" s="339"/>
      <c r="AM19" s="350"/>
      <c r="AN19" s="335"/>
    </row>
    <row r="20" spans="1:40" ht="66.75" customHeight="1">
      <c r="A20" s="335">
        <v>3</v>
      </c>
      <c r="B20" s="337" t="s">
        <v>264</v>
      </c>
      <c r="C20" s="335" t="s">
        <v>255</v>
      </c>
      <c r="D20" s="352" t="s">
        <v>265</v>
      </c>
      <c r="E20" s="335" t="s">
        <v>266</v>
      </c>
      <c r="F20" s="335" t="s">
        <v>267</v>
      </c>
      <c r="G20" s="335" t="s">
        <v>244</v>
      </c>
      <c r="H20" s="335">
        <v>145</v>
      </c>
      <c r="I20" s="351" t="str">
        <f>IF(H20&lt;=2,'Tabla probabilidad'!$B$5,IF(H20&lt;=24,'Tabla probabilidad'!$B$6,IF(H20&lt;=500,'Tabla probabilidad'!$B$7,IF(H20&lt;=5000,'Tabla probabilidad'!$B$8,IF(H20&gt;5000,'Tabla probabilidad'!$B$9)))))</f>
        <v>Media</v>
      </c>
      <c r="J20" s="355">
        <f>IF(H20&lt;=2,'Tabla probabilidad'!$D$5,IF(H20&lt;=24,'Tabla probabilidad'!$D$6,IF(H20&lt;=500,'Tabla probabilidad'!$D$7,IF(H20&lt;=5000,'Tabla probabilidad'!$D$8,IF(H20&gt;5000,'Tabla probabilidad'!$D$9)))))</f>
        <v>0.6</v>
      </c>
      <c r="K20" s="335" t="s">
        <v>259</v>
      </c>
      <c r="L20" s="335" t="str">
        <f>IF(K20="El riesgo afecta la imagen de alguna área de la organización","Leve",IF(K20="El riesgo afecta la imagen de la entidad internamente, de conocimiento general, nivel interno, alta dirección, contratista y/o de provedores","Menor",IF(K20="El riesgo afecta la imagen de la entidad con algunos usuarios de relevancia frente al logro de los objetivos","Moderado",IF(K20="El riesgo afecta la imagen de de la entidad con efecto publicitario sostenido a nivel del sector justicia","Mayor",IF(K20="El riesgo afecta la imagen de la entidad a nivel nacional, con efecto publicitarios sostenible a nivel país","Catastrófico",IF(K20="Impacto que afecte la ejecución presupuestal en un valor ≥0,5%.","Leve",IF(K20="Impacto que afecte la ejecución presupuestal en un valor ≥1%.","Menor",IF(K20="Impacto que afecte la ejecución presupuestal en un valor ≥5%.","Moderado",IF(K20="Impacto que afecte la ejecución presupuestal en un valor ≥20%.","Mayor",IF(K20="Impacto que afecte la ejecución presupuestal en un valor ≥50%.","Catastrófico",IF(K20="Incumplimiento máximo del 5% de la meta planeada","Leve",IF(K20="Incumplimiento máximo del 15% de la meta planeada","Menor",IF(K20="Incumplimiento máximo del 20% de la meta planeada","Moderado",IF(K20="Incumplimiento máximo del 50% de la meta planeada","Mayor",IF(K20="Incumplimiento máximo del 80% de la meta planeada","Catastrófico",IF(K20="Cualquier afectación a la violacion de los derechos de los ciudadanos se considera con consecuencias altas","Mayor",IF(K20="Cualquier afectación a la violacion de los derechos de los ciudadanos se considera con consecuencias desastrosas","Catastrófico",IF(K20="Afecta la Prestación del Servicio de Administración de Justicia en 5%","Leve",IF(K20="Afecta la Prestación del Servicio de Administración de Justicia en 10%","Menor",IF(K20="Afecta la Prestación del Servicio de Administración de Justicia en 15%","Moderado",IF(K20="Afecta la Prestación del Servicio de Administración de Justicia en 20%","Mayor",IF(K20="Afecta la Prestación del Servicio de Administración de Justicia en más del 50%","Catastrófico",IF(K20="Cualquier acto indebido de los servidores judiciales genera altas consecuencias para la entidad","Mayor",IF(K20="Cualquier acto indebido de los servidores judiciales genera consecuencias desastrosas para la entidad","Catastrófico",IF(K20="Si el hecho llegara a presentarse, tendría consecuencias o efectos mínimos sobre la entidad","Leve",IF(K20="Si el hecho llegara a presentarse, tendría bajo impacto o efecto sobre la entidad","Menor",IF(K20="Si el hecho llegara a presentarse, tendría medianas consecuencias o efectos sobre la entidad","Moderado",IF(K20="Si el hecho llegara a presentarse, tendría altas consecuencias o efectos sobre la entidad","Mayor",IF(K20="Si el hecho llegara a presentarse, tendría desastrosas consecuencias o efectos sobre la entidad","Catastrófico")))))))))))))))))))))))))))))</f>
        <v>Leve</v>
      </c>
      <c r="M20" s="335" t="str">
        <f>IF(K20="El riesgo afecta la imagen de alguna área de la organización","20%",IF(K20="El riesgo afecta la imagen de la entidad internamente, de conocimiento general, nivel interno, alta dirección, contratista y/o de provedores","40%",IF(K20="El riesgo afecta la imagen de la entidad con algunos usuarios de relevancia frente al logro de los objetivos","60%",IF(K20="El riesgo afecta la imagen de de la entidad con efecto publicitario sostenido a nivel del sector justicia","80%",IF(K20="El riesgo afecta la imagen de la entidad a nivel nacional, con efecto publicitarios sostenible a nivel país","100%",IF(K20="Impacto que afecte la ejecución presupuestal en un valor ≥0,5%.","20%",IF(K20="Impacto que afecte la ejecución presupuestal en un valor ≥1%.","40%",IF(K20="Impacto que afecte la ejecución presupuestal en un valor ≥5%.","60%",IF(K20="Impacto que afecte la ejecución presupuestal en un valor ≥20%.","80%",IF(K20="Impacto que afecte la ejecución presupuestal en un valor ≥50%.","100%",IF(K20="Incumplimiento máximo del 5% de la meta planeada","20%",IF(K20="Incumplimiento máximo del 15% de la meta planeada","40%",IF(K20="Incumplimiento máximo del 20% de la meta planeada","60%",IF(K20="Incumplimiento máximo del 50% de la meta planeada","80%",IF(K20="Incumplimiento máximo del 80% de la meta planeada","100%",IF(K20="Cualquier afectación a la violacion de los derechos de los ciudadanos se considera con consecuencias altas","80%",IF(K20="Cualquier afectación a la violacion de los derechos de los ciudadanos se considera con consecuencias desastrosas","100%",IF(K20="Afecta la Prestación del Servicio de Administración de Justicia en 5%","20%",IF(K20="Afecta la Prestación del Servicio de Administración de Justicia en 10%","40%",IF(K20="Afecta la Prestación del Servicio de Administración de Justicia en 15%","60%",IF(K20="Afecta la Prestación del Servicio de Administración de Justicia en 20%","80%",IF(K20="Afecta la Prestación del Servicio de Administración de Justicia en más del 50%","100%",IF(K20="Cualquier acto indebido de los servidores judiciales genera altas consecuencias para la entidad","80%",IF(K20="Cualquier acto indebido de los servidores judiciales genera consecuencias desastrosas para la entidad","100%",IF(K20="Si el hecho llegara a presentarse, tendría consecuencias o efectos mínimos sobre la entidad","20%",IF(K20="Si el hecho llegara a presentarse, tendría bajo impacto o efecto sobre la entidad","40%",IF(K20="Si el hecho llegara a presentarse, tendría medianas consecuencias o efectos sobre la entidad","60%",IF(K20="Si el hecho llegara a presentarse, tendría altas consecuencias o efectos sobre la entidad","80%",IF(K20="Si el hecho llegara a presentarse, tendría desastrosas consecuencias o efectos sobre la entidad","100%")))))))))))))))))))))))))))))</f>
        <v>20%</v>
      </c>
      <c r="N20" s="335" t="str">
        <f>VLOOKUP((I20&amp;L20),Hoja1!$B$4:$C$28,2,0)</f>
        <v>Moderado</v>
      </c>
      <c r="O20" s="139">
        <v>1</v>
      </c>
      <c r="P20" s="165" t="s">
        <v>268</v>
      </c>
      <c r="Q20" s="139" t="str">
        <f>IF(R20="Preventivo","Probabilidad",IF(R20="Detectivo","Probabilidad", IF(R20="Correctivo","Impacto")))</f>
        <v>Probabilidad</v>
      </c>
      <c r="R20" s="139" t="s">
        <v>247</v>
      </c>
      <c r="S20" s="139" t="s">
        <v>248</v>
      </c>
      <c r="T20" s="140">
        <f>VLOOKUP(R20&amp;S20,Hoja1!$Q$4:$R$9,2,0)</f>
        <v>0.45</v>
      </c>
      <c r="U20" s="139" t="s">
        <v>269</v>
      </c>
      <c r="V20" s="139" t="s">
        <v>250</v>
      </c>
      <c r="W20" s="139" t="s">
        <v>270</v>
      </c>
      <c r="X20" s="140">
        <f>IF(Q20="Probabilidad",($J$20*T20),IF(Q20="Impacto"," "))</f>
        <v>0.27</v>
      </c>
      <c r="Y20" s="140" t="str">
        <f>IF(Z20&lt;=20%,'Tabla probabilidad'!$B$5,IF(Z20&lt;=40%,'Tabla probabilidad'!$B$6,IF(Z20&lt;=60%,'Tabla probabilidad'!$B$7,IF(Z20&lt;=80%,'Tabla probabilidad'!$B$8,IF(Z20&lt;=100%,'Tabla probabilidad'!$B$9)))))</f>
        <v>Baja</v>
      </c>
      <c r="Z20" s="140">
        <f>IF(R20="Preventivo",(J20-(J20*T20)),IF(R20="Detectivo",(J20-(J20*T20)),IF(R20="Correctivo",(J20))))</f>
        <v>0.32999999999999996</v>
      </c>
      <c r="AA20" s="341" t="str">
        <f>IF(AB20&lt;=20%,'Tabla probabilidad'!$B$5,IF(AB20&lt;=40%,'Tabla probabilidad'!$B$6,IF(AB20&lt;=60%,'Tabla probabilidad'!$B$7,IF(AB20&lt;=80%,'Tabla probabilidad'!$B$8,IF(AB20&lt;=100%,'Tabla probabilidad'!$B$9)))))</f>
        <v>Baja</v>
      </c>
      <c r="AB20" s="341">
        <f>AVERAGE(Z20:Z24)</f>
        <v>0.32999999999999996</v>
      </c>
      <c r="AC20" s="140" t="str">
        <f t="shared" si="1"/>
        <v>Leve</v>
      </c>
      <c r="AD20" s="140">
        <f>IF(Q20="Probabilidad",(($M$20-0)),IF(Q20="Impacto",($M$20-($M$20*T20))))</f>
        <v>0.2</v>
      </c>
      <c r="AE20" s="341" t="str">
        <f>IF(AF20&lt;=20%,"Leve",IF(AF20&lt;=40%,"Menor",IF(AF20&lt;=60%,"Moderado",IF(AF20&lt;=80%,"Mayor",IF(AF20&lt;=100%,"Catastrófico")))))</f>
        <v>Leve</v>
      </c>
      <c r="AF20" s="341">
        <f>AVERAGE(AD20:AD24)</f>
        <v>0.2</v>
      </c>
      <c r="AG20" s="337" t="str">
        <f>VLOOKUP(AA20&amp;AE20,Hoja1!$B$4:$C$28,2,0)</f>
        <v>Bajo</v>
      </c>
      <c r="AH20" s="337" t="s">
        <v>271</v>
      </c>
      <c r="AI20" s="357"/>
      <c r="AJ20" s="337"/>
      <c r="AK20" s="347"/>
      <c r="AL20" s="347"/>
      <c r="AM20" s="348"/>
      <c r="AN20" s="335"/>
    </row>
    <row r="21" spans="1:40" ht="69.75" customHeight="1">
      <c r="A21" s="335"/>
      <c r="B21" s="338"/>
      <c r="C21" s="335"/>
      <c r="D21" s="353"/>
      <c r="E21" s="335"/>
      <c r="F21" s="335"/>
      <c r="G21" s="335"/>
      <c r="H21" s="335"/>
      <c r="I21" s="351"/>
      <c r="J21" s="355"/>
      <c r="K21" s="335"/>
      <c r="L21" s="340"/>
      <c r="M21" s="340"/>
      <c r="N21" s="335"/>
      <c r="O21" s="139">
        <v>2</v>
      </c>
      <c r="P21" s="166" t="s">
        <v>272</v>
      </c>
      <c r="Q21" s="139" t="str">
        <f t="shared" si="0"/>
        <v>Probabilidad</v>
      </c>
      <c r="R21" s="139" t="s">
        <v>247</v>
      </c>
      <c r="S21" s="139" t="s">
        <v>248</v>
      </c>
      <c r="T21" s="140">
        <f>VLOOKUP(R21&amp;S21,Hoja1!$Q$4:$R$9,2,0)</f>
        <v>0.45</v>
      </c>
      <c r="U21" s="139" t="s">
        <v>269</v>
      </c>
      <c r="V21" s="139" t="s">
        <v>250</v>
      </c>
      <c r="W21" s="139" t="s">
        <v>270</v>
      </c>
      <c r="X21" s="140">
        <f t="shared" ref="X21:X24" si="5">IF(Q21="Probabilidad",($J$20*T21),IF(Q21="Impacto"," "))</f>
        <v>0.27</v>
      </c>
      <c r="Y21" s="140" t="str">
        <f>IF(Z21&lt;=20%,'Tabla probabilidad'!$B$5,IF(Z21&lt;=40%,'Tabla probabilidad'!$B$6,IF(Z21&lt;=60%,'Tabla probabilidad'!$B$7,IF(Z21&lt;=80%,'Tabla probabilidad'!$B$8,IF(Z21&lt;=100%,'Tabla probabilidad'!$B$9)))))</f>
        <v>Baja</v>
      </c>
      <c r="Z21" s="140">
        <f>IF(R21="Preventivo",(J20-(J20*T21)),IF(R21="Detectivo",(J20-(J20*T21)),IF(R21="Correctivo",(J20))))</f>
        <v>0.32999999999999996</v>
      </c>
      <c r="AA21" s="342"/>
      <c r="AB21" s="342"/>
      <c r="AC21" s="140" t="str">
        <f t="shared" si="1"/>
        <v>Leve</v>
      </c>
      <c r="AD21" s="140">
        <f t="shared" ref="AD21:AD24" si="6">IF(Q21="Probabilidad",(($M$20-0)),IF(Q21="Impacto",($M$20-($M$20*T21))))</f>
        <v>0.2</v>
      </c>
      <c r="AE21" s="342"/>
      <c r="AF21" s="342"/>
      <c r="AG21" s="338"/>
      <c r="AH21" s="338"/>
      <c r="AI21" s="358"/>
      <c r="AJ21" s="338"/>
      <c r="AK21" s="338"/>
      <c r="AL21" s="338"/>
      <c r="AM21" s="349"/>
      <c r="AN21" s="335"/>
    </row>
    <row r="22" spans="1:40" ht="69" customHeight="1">
      <c r="A22" s="335"/>
      <c r="B22" s="338"/>
      <c r="C22" s="335"/>
      <c r="D22" s="353"/>
      <c r="E22" s="335"/>
      <c r="F22" s="335"/>
      <c r="G22" s="335"/>
      <c r="H22" s="335"/>
      <c r="I22" s="351"/>
      <c r="J22" s="355"/>
      <c r="K22" s="335"/>
      <c r="L22" s="340"/>
      <c r="M22" s="340"/>
      <c r="N22" s="335"/>
      <c r="O22" s="139">
        <v>3</v>
      </c>
      <c r="P22" s="166" t="s">
        <v>273</v>
      </c>
      <c r="Q22" s="139" t="str">
        <f t="shared" si="0"/>
        <v>Probabilidad</v>
      </c>
      <c r="R22" s="139" t="s">
        <v>247</v>
      </c>
      <c r="S22" s="139" t="s">
        <v>248</v>
      </c>
      <c r="T22" s="140">
        <f>VLOOKUP(R22&amp;S22,Hoja1!$Q$4:$R$9,2,0)</f>
        <v>0.45</v>
      </c>
      <c r="U22" s="139" t="s">
        <v>269</v>
      </c>
      <c r="V22" s="139" t="s">
        <v>250</v>
      </c>
      <c r="W22" s="139" t="s">
        <v>270</v>
      </c>
      <c r="X22" s="140">
        <f t="shared" si="5"/>
        <v>0.27</v>
      </c>
      <c r="Y22" s="140" t="str">
        <f>IF(Z22&lt;=20%,'Tabla probabilidad'!$B$5,IF(Z22&lt;=40%,'Tabla probabilidad'!$B$6,IF(Z22&lt;=60%,'Tabla probabilidad'!$B$7,IF(Z22&lt;=80%,'Tabla probabilidad'!$B$8,IF(Z22&lt;=100%,'Tabla probabilidad'!$B$9)))))</f>
        <v>Baja</v>
      </c>
      <c r="Z22" s="140">
        <f>IF(R22="Preventivo",(J20-(J20*T22)),IF(R22="Detectivo",(J20-(J20*T22)),IF(R22="Correctivo",(J20))))</f>
        <v>0.32999999999999996</v>
      </c>
      <c r="AA22" s="342"/>
      <c r="AB22" s="342"/>
      <c r="AC22" s="140" t="str">
        <f t="shared" si="1"/>
        <v>Leve</v>
      </c>
      <c r="AD22" s="140">
        <f t="shared" si="6"/>
        <v>0.2</v>
      </c>
      <c r="AE22" s="342"/>
      <c r="AF22" s="342"/>
      <c r="AG22" s="338"/>
      <c r="AH22" s="338"/>
      <c r="AI22" s="358"/>
      <c r="AJ22" s="338"/>
      <c r="AK22" s="338"/>
      <c r="AL22" s="338"/>
      <c r="AM22" s="349"/>
      <c r="AN22" s="335"/>
    </row>
    <row r="23" spans="1:40" ht="75.75" customHeight="1">
      <c r="A23" s="335"/>
      <c r="B23" s="338"/>
      <c r="C23" s="335"/>
      <c r="D23" s="353"/>
      <c r="E23" s="335"/>
      <c r="F23" s="335"/>
      <c r="G23" s="335"/>
      <c r="H23" s="335"/>
      <c r="I23" s="351"/>
      <c r="J23" s="355"/>
      <c r="K23" s="335"/>
      <c r="L23" s="340"/>
      <c r="M23" s="340"/>
      <c r="N23" s="335"/>
      <c r="O23" s="139">
        <v>4</v>
      </c>
      <c r="P23" s="166"/>
      <c r="Q23" s="139" t="str">
        <f t="shared" si="0"/>
        <v>Probabilidad</v>
      </c>
      <c r="R23" s="139" t="s">
        <v>247</v>
      </c>
      <c r="S23" s="139" t="s">
        <v>248</v>
      </c>
      <c r="T23" s="140">
        <f>VLOOKUP(R23&amp;S23,Hoja1!$Q$4:$R$9,2,0)</f>
        <v>0.45</v>
      </c>
      <c r="U23" s="139" t="s">
        <v>249</v>
      </c>
      <c r="V23" s="139" t="s">
        <v>250</v>
      </c>
      <c r="W23" s="139" t="s">
        <v>251</v>
      </c>
      <c r="X23" s="140">
        <f t="shared" si="5"/>
        <v>0.27</v>
      </c>
      <c r="Y23" s="140" t="str">
        <f>IF(Z23&lt;=20%,'Tabla probabilidad'!$B$5,IF(Z23&lt;=40%,'Tabla probabilidad'!$B$6,IF(Z23&lt;=60%,'Tabla probabilidad'!$B$7,IF(Z23&lt;=80%,'Tabla probabilidad'!$B$8,IF(Z23&lt;=100%,'Tabla probabilidad'!$B$9)))))</f>
        <v>Baja</v>
      </c>
      <c r="Z23" s="140">
        <f>IF(R23="Preventivo",(J20-(J20*T23)),IF(R23="Detectivo",(J20-(J20*T23)),IF(R23="Correctivo",(J20))))</f>
        <v>0.32999999999999996</v>
      </c>
      <c r="AA23" s="342"/>
      <c r="AB23" s="342"/>
      <c r="AC23" s="140" t="str">
        <f t="shared" si="1"/>
        <v>Leve</v>
      </c>
      <c r="AD23" s="140">
        <f t="shared" si="6"/>
        <v>0.2</v>
      </c>
      <c r="AE23" s="342"/>
      <c r="AF23" s="342"/>
      <c r="AG23" s="338"/>
      <c r="AH23" s="338"/>
      <c r="AI23" s="358"/>
      <c r="AJ23" s="338"/>
      <c r="AK23" s="338"/>
      <c r="AL23" s="338"/>
      <c r="AM23" s="349"/>
      <c r="AN23" s="335"/>
    </row>
    <row r="24" spans="1:40" ht="64.5" customHeight="1" thickBot="1">
      <c r="A24" s="335"/>
      <c r="B24" s="339"/>
      <c r="C24" s="335"/>
      <c r="D24" s="356"/>
      <c r="E24" s="335"/>
      <c r="F24" s="335"/>
      <c r="G24" s="335"/>
      <c r="H24" s="335"/>
      <c r="I24" s="351"/>
      <c r="J24" s="355"/>
      <c r="K24" s="335"/>
      <c r="L24" s="340"/>
      <c r="M24" s="340"/>
      <c r="N24" s="335"/>
      <c r="O24" s="139">
        <v>5</v>
      </c>
      <c r="P24" s="162"/>
      <c r="Q24" s="139" t="str">
        <f t="shared" si="0"/>
        <v>Probabilidad</v>
      </c>
      <c r="R24" s="139" t="s">
        <v>247</v>
      </c>
      <c r="S24" s="139" t="s">
        <v>248</v>
      </c>
      <c r="T24" s="140">
        <f>VLOOKUP(R24&amp;S24,Hoja1!$Q$4:$R$9,2,0)</f>
        <v>0.45</v>
      </c>
      <c r="U24" s="139" t="s">
        <v>249</v>
      </c>
      <c r="V24" s="139" t="s">
        <v>250</v>
      </c>
      <c r="W24" s="139" t="s">
        <v>251</v>
      </c>
      <c r="X24" s="140">
        <f t="shared" si="5"/>
        <v>0.27</v>
      </c>
      <c r="Y24" s="140" t="str">
        <f>IF(Z24&lt;=20%,'Tabla probabilidad'!$B$5,IF(Z24&lt;=40%,'Tabla probabilidad'!$B$6,IF(Z24&lt;=60%,'Tabla probabilidad'!$B$7,IF(Z24&lt;=80%,'Tabla probabilidad'!$B$8,IF(Z24&lt;=100%,'Tabla probabilidad'!$B$9)))))</f>
        <v>Baja</v>
      </c>
      <c r="Z24" s="140">
        <f>IF(R24="Preventivo",(J20-(J20*T24)),IF(R24="Detectivo",(J20-(J20*T24)),IF(R24="Correctivo",(J20))))</f>
        <v>0.32999999999999996</v>
      </c>
      <c r="AA24" s="343"/>
      <c r="AB24" s="343"/>
      <c r="AC24" s="140" t="str">
        <f t="shared" si="1"/>
        <v>Leve</v>
      </c>
      <c r="AD24" s="140">
        <f t="shared" si="6"/>
        <v>0.2</v>
      </c>
      <c r="AE24" s="343"/>
      <c r="AF24" s="343"/>
      <c r="AG24" s="339"/>
      <c r="AH24" s="339"/>
      <c r="AI24" s="359"/>
      <c r="AJ24" s="339"/>
      <c r="AK24" s="339"/>
      <c r="AL24" s="339"/>
      <c r="AM24" s="350"/>
      <c r="AN24" s="335"/>
    </row>
    <row r="25" spans="1:40" ht="57" customHeight="1">
      <c r="A25" s="335">
        <v>4</v>
      </c>
      <c r="B25" s="337" t="s">
        <v>274</v>
      </c>
      <c r="C25" s="335" t="s">
        <v>255</v>
      </c>
      <c r="D25" s="352" t="s">
        <v>275</v>
      </c>
      <c r="E25" s="335" t="s">
        <v>276</v>
      </c>
      <c r="F25" s="335" t="s">
        <v>277</v>
      </c>
      <c r="G25" s="335" t="s">
        <v>244</v>
      </c>
      <c r="H25" s="335">
        <v>145</v>
      </c>
      <c r="I25" s="351" t="str">
        <f>IF(H25&lt;=2,'Tabla probabilidad'!$B$5,IF(H25&lt;=24,'Tabla probabilidad'!$B$6,IF(H25&lt;=500,'Tabla probabilidad'!$B$7,IF(H25&lt;=5000,'Tabla probabilidad'!$B$8,IF(H25&gt;5000,'Tabla probabilidad'!$B$9)))))</f>
        <v>Media</v>
      </c>
      <c r="J25" s="355">
        <f>IF(H25&lt;=2,'Tabla probabilidad'!$D$5,IF(H25&lt;=24,'Tabla probabilidad'!$D$6,IF(H25&lt;=500,'Tabla probabilidad'!$D$7,IF(H25&lt;=5000,'Tabla probabilidad'!$D$8,IF(H25&gt;5000,'Tabla probabilidad'!$D$9)))))</f>
        <v>0.6</v>
      </c>
      <c r="K25" s="335" t="s">
        <v>259</v>
      </c>
      <c r="L25" s="335" t="str">
        <f>IF(K25="El riesgo afecta la imagen de alguna área de la organización","Leve",IF(K25="El riesgo afecta la imagen de la entidad internamente, de conocimiento general, nivel interno, alta dirección, contratista y/o de provedores","Menor",IF(K25="El riesgo afecta la imagen de la entidad con algunos usuarios de relevancia frente al logro de los objetivos","Moderado",IF(K25="El riesgo afecta la imagen de de la entidad con efecto publicitario sostenido a nivel del sector justicia","Mayor",IF(K25="El riesgo afecta la imagen de la entidad a nivel nacional, con efecto publicitarios sostenible a nivel país","Catastrófico",IF(K25="Impacto que afecte la ejecución presupuestal en un valor ≥0,5%.","Leve",IF(K25="Impacto que afecte la ejecución presupuestal en un valor ≥1%.","Menor",IF(K25="Impacto que afecte la ejecución presupuestal en un valor ≥5%.","Moderado",IF(K25="Impacto que afecte la ejecución presupuestal en un valor ≥20%.","Mayor",IF(K25="Impacto que afecte la ejecución presupuestal en un valor ≥50%.","Catastrófico",IF(K25="Incumplimiento máximo del 5% de la meta planeada","Leve",IF(K25="Incumplimiento máximo del 15% de la meta planeada","Menor",IF(K25="Incumplimiento máximo del 20% de la meta planeada","Moderado",IF(K25="Incumplimiento máximo del 50% de la meta planeada","Mayor",IF(K25="Incumplimiento máximo del 80% de la meta planeada","Catastrófico",IF(K25="Cualquier afectación a la violacion de los derechos de los ciudadanos se considera con consecuencias altas","Mayor",IF(K25="Cualquier afectación a la violacion de los derechos de los ciudadanos se considera con consecuencias desastrosas","Catastrófico",IF(K25="Afecta la Prestación del Servicio de Administración de Justicia en 5%","Leve",IF(K25="Afecta la Prestación del Servicio de Administración de Justicia en 10%","Menor",IF(K25="Afecta la Prestación del Servicio de Administración de Justicia en 15%","Moderado",IF(K25="Afecta la Prestación del Servicio de Administración de Justicia en 20%","Mayor",IF(K25="Afecta la Prestación del Servicio de Administración de Justicia en más del 50%","Catastrófico",IF(K25="Cualquier acto indebido de los servidores judiciales genera altas consecuencias para la entidad","Mayor",IF(K25="Cualquier acto indebido de los servidores judiciales genera consecuencias desastrosas para la entidad","Catastrófico",IF(K25="Si el hecho llegara a presentarse, tendría consecuencias o efectos mínimos sobre la entidad","Leve",IF(K25="Si el hecho llegara a presentarse, tendría bajo impacto o efecto sobre la entidad","Menor",IF(K25="Si el hecho llegara a presentarse, tendría medianas consecuencias o efectos sobre la entidad","Moderado",IF(K25="Si el hecho llegara a presentarse, tendría altas consecuencias o efectos sobre la entidad","Mayor",IF(K25="Si el hecho llegara a presentarse, tendría desastrosas consecuencias o efectos sobre la entidad","Catastrófico")))))))))))))))))))))))))))))</f>
        <v>Leve</v>
      </c>
      <c r="M25" s="335" t="str">
        <f>IF(K25="El riesgo afecta la imagen de alguna área de la organización","20%",IF(K25="El riesgo afecta la imagen de la entidad internamente, de conocimiento general, nivel interno, alta dirección, contratista y/o de provedores","40%",IF(K25="El riesgo afecta la imagen de la entidad con algunos usuarios de relevancia frente al logro de los objetivos","60%",IF(K25="El riesgo afecta la imagen de de la entidad con efecto publicitario sostenido a nivel del sector justicia","80%",IF(K25="El riesgo afecta la imagen de la entidad a nivel nacional, con efecto publicitarios sostenible a nivel país","100%",IF(K25="Impacto que afecte la ejecución presupuestal en un valor ≥0,5%.","20%",IF(K25="Impacto que afecte la ejecución presupuestal en un valor ≥1%.","40%",IF(K25="Impacto que afecte la ejecución presupuestal en un valor ≥5%.","60%",IF(K25="Impacto que afecte la ejecución presupuestal en un valor ≥20%.","80%",IF(K25="Impacto que afecte la ejecución presupuestal en un valor ≥50%.","100%",IF(K25="Incumplimiento máximo del 5% de la meta planeada","20%",IF(K25="Incumplimiento máximo del 15% de la meta planeada","40%",IF(K25="Incumplimiento máximo del 20% de la meta planeada","60%",IF(K25="Incumplimiento máximo del 50% de la meta planeada","80%",IF(K25="Incumplimiento máximo del 80% de la meta planeada","100%",IF(K25="Cualquier afectación a la violacion de los derechos de los ciudadanos se considera con consecuencias altas","80%",IF(K25="Cualquier afectación a la violacion de los derechos de los ciudadanos se considera con consecuencias desastrosas","100%",IF(K25="Afecta la Prestación del Servicio de Administración de Justicia en 5%","20%",IF(K25="Afecta la Prestación del Servicio de Administración de Justicia en 10%","40%",IF(K25="Afecta la Prestación del Servicio de Administración de Justicia en 15%","60%",IF(K25="Afecta la Prestación del Servicio de Administración de Justicia en 20%","80%",IF(K25="Afecta la Prestación del Servicio de Administración de Justicia en más del 50%","100%",IF(K25="Cualquier acto indebido de los servidores judiciales genera altas consecuencias para la entidad","80%",IF(K25="Cualquier acto indebido de los servidores judiciales genera consecuencias desastrosas para la entidad","100%",IF(K25="Si el hecho llegara a presentarse, tendría consecuencias o efectos mínimos sobre la entidad","20%",IF(K25="Si el hecho llegara a presentarse, tendría bajo impacto o efecto sobre la entidad","40%",IF(K25="Si el hecho llegara a presentarse, tendría medianas consecuencias o efectos sobre la entidad","60%",IF(K25="Si el hecho llegara a presentarse, tendría altas consecuencias o efectos sobre la entidad","80%",IF(K25="Si el hecho llegara a presentarse, tendría desastrosas consecuencias o efectos sobre la entidad","100%")))))))))))))))))))))))))))))</f>
        <v>20%</v>
      </c>
      <c r="N25" s="335" t="str">
        <f>VLOOKUP((I25&amp;L25),Hoja1!$B$4:$C$28,2,0)</f>
        <v>Moderado</v>
      </c>
      <c r="O25" s="139">
        <v>1</v>
      </c>
      <c r="P25" s="166" t="s">
        <v>278</v>
      </c>
      <c r="Q25" s="139" t="str">
        <f t="shared" si="0"/>
        <v>Probabilidad</v>
      </c>
      <c r="R25" s="139" t="s">
        <v>247</v>
      </c>
      <c r="S25" s="139" t="s">
        <v>248</v>
      </c>
      <c r="T25" s="140">
        <f>VLOOKUP(R25&amp;S25,Hoja1!$Q$4:$R$9,2,0)</f>
        <v>0.45</v>
      </c>
      <c r="U25" s="139" t="s">
        <v>249</v>
      </c>
      <c r="V25" s="139" t="s">
        <v>250</v>
      </c>
      <c r="W25" s="139" t="s">
        <v>251</v>
      </c>
      <c r="X25" s="140">
        <f>IF(Q25="Probabilidad",($J$25*T25),IF(Q25="Impacto"," "))</f>
        <v>0.27</v>
      </c>
      <c r="Y25" s="140" t="str">
        <f>IF(Z25&lt;=20%,'Tabla probabilidad'!$B$5,IF(Z25&lt;=40%,'Tabla probabilidad'!$B$6,IF(Z25&lt;=60%,'Tabla probabilidad'!$B$7,IF(Z25&lt;=80%,'Tabla probabilidad'!$B$8,IF(Z25&lt;=100%,'Tabla probabilidad'!$B$9)))))</f>
        <v>Baja</v>
      </c>
      <c r="Z25" s="140">
        <f>IF(R25="Preventivo",(J25-(J25*T25)),IF(R25="Detectivo",(J25-(J25*T25)),IF(R25="Correctivo",(J25))))</f>
        <v>0.32999999999999996</v>
      </c>
      <c r="AA25" s="341" t="str">
        <f>IF(AB25&lt;=20%,'Tabla probabilidad'!$B$5,IF(AB25&lt;=40%,'Tabla probabilidad'!$B$6,IF(AB25&lt;=60%,'Tabla probabilidad'!$B$7,IF(AB25&lt;=80%,'Tabla probabilidad'!$B$8,IF(AB25&lt;=100%,'Tabla probabilidad'!$B$9)))))</f>
        <v>Baja</v>
      </c>
      <c r="AB25" s="341">
        <f>AVERAGE(Z25:Z29)</f>
        <v>0.39600000000000002</v>
      </c>
      <c r="AC25" s="140" t="str">
        <f t="shared" si="1"/>
        <v>Leve</v>
      </c>
      <c r="AD25" s="140">
        <f>IF(Q25="Probabilidad",(($M$25-0)),IF(Q25="Impacto",($M$25-($M$25*T25))))</f>
        <v>0.2</v>
      </c>
      <c r="AE25" s="341" t="str">
        <f>IF(AF25&lt;=20%,"Leve",IF(AF25&lt;=40%,"Menor",IF(AF25&lt;=60%,"Moderado",IF(AF25&lt;=80%,"Mayor",IF(AF25&lt;=100%,"Catastrófico")))))</f>
        <v>Leve</v>
      </c>
      <c r="AF25" s="341">
        <f>AVERAGE(AD25:AD29)</f>
        <v>0.188</v>
      </c>
      <c r="AG25" s="337" t="str">
        <f>VLOOKUP(AA25&amp;AE25,Hoja1!$B$4:$C$28,2,0)</f>
        <v>Bajo</v>
      </c>
      <c r="AH25" s="337" t="s">
        <v>252</v>
      </c>
      <c r="AI25" s="344"/>
      <c r="AJ25" s="337"/>
      <c r="AK25" s="347"/>
      <c r="AL25" s="347"/>
      <c r="AM25" s="348"/>
      <c r="AN25" s="335"/>
    </row>
    <row r="26" spans="1:40" ht="73.5" customHeight="1">
      <c r="A26" s="335"/>
      <c r="B26" s="338"/>
      <c r="C26" s="335"/>
      <c r="D26" s="353"/>
      <c r="E26" s="335"/>
      <c r="F26" s="335"/>
      <c r="G26" s="335"/>
      <c r="H26" s="335"/>
      <c r="I26" s="351"/>
      <c r="J26" s="355"/>
      <c r="K26" s="335"/>
      <c r="L26" s="340"/>
      <c r="M26" s="340"/>
      <c r="N26" s="335"/>
      <c r="O26" s="139">
        <v>2</v>
      </c>
      <c r="P26" s="166" t="s">
        <v>279</v>
      </c>
      <c r="Q26" s="139" t="str">
        <f t="shared" si="0"/>
        <v>Impacto</v>
      </c>
      <c r="R26" s="139" t="s">
        <v>280</v>
      </c>
      <c r="S26" s="139" t="s">
        <v>248</v>
      </c>
      <c r="T26" s="140">
        <f>VLOOKUP(R26&amp;S26,Hoja1!$Q$4:$R$9,2,0)</f>
        <v>0.3</v>
      </c>
      <c r="U26" s="139" t="s">
        <v>249</v>
      </c>
      <c r="V26" s="139" t="s">
        <v>250</v>
      </c>
      <c r="W26" s="139" t="s">
        <v>251</v>
      </c>
      <c r="X26" s="140" t="str">
        <f t="shared" ref="X26:X29" si="7">IF(Q26="Probabilidad",($J$25*T26),IF(Q26="Impacto"," "))</f>
        <v xml:space="preserve"> </v>
      </c>
      <c r="Y26" s="140" t="str">
        <f>IF(Z26&lt;=20%,'Tabla probabilidad'!$B$5,IF(Z26&lt;=40%,'Tabla probabilidad'!$B$6,IF(Z26&lt;=60%,'Tabla probabilidad'!$B$7,IF(Z26&lt;=80%,'Tabla probabilidad'!$B$8,IF(Z26&lt;=100%,'Tabla probabilidad'!$B$9)))))</f>
        <v>Media</v>
      </c>
      <c r="Z26" s="140">
        <f>IF(R26="Preventivo",(J25-(J25*T26)),IF(R26="Detectivo",(J25-(J25*T26)),IF(R26="Correctivo",(J25))))</f>
        <v>0.6</v>
      </c>
      <c r="AA26" s="342"/>
      <c r="AB26" s="342"/>
      <c r="AC26" s="140" t="str">
        <f t="shared" si="1"/>
        <v>Leve</v>
      </c>
      <c r="AD26" s="140">
        <f t="shared" ref="AD26:AD29" si="8">IF(Q26="Probabilidad",(($M$25-0)),IF(Q26="Impacto",($M$25-($M$25*T26))))</f>
        <v>0.14000000000000001</v>
      </c>
      <c r="AE26" s="342"/>
      <c r="AF26" s="342"/>
      <c r="AG26" s="338"/>
      <c r="AH26" s="338"/>
      <c r="AI26" s="345"/>
      <c r="AJ26" s="338"/>
      <c r="AK26" s="338"/>
      <c r="AL26" s="338"/>
      <c r="AM26" s="349"/>
      <c r="AN26" s="335"/>
    </row>
    <row r="27" spans="1:40" ht="75.75" customHeight="1">
      <c r="A27" s="335"/>
      <c r="B27" s="338"/>
      <c r="C27" s="335"/>
      <c r="D27" s="353"/>
      <c r="E27" s="335"/>
      <c r="F27" s="335"/>
      <c r="G27" s="335"/>
      <c r="H27" s="335"/>
      <c r="I27" s="351"/>
      <c r="J27" s="355"/>
      <c r="K27" s="335"/>
      <c r="L27" s="340"/>
      <c r="M27" s="340"/>
      <c r="N27" s="335"/>
      <c r="O27" s="139">
        <v>3</v>
      </c>
      <c r="P27" s="166" t="s">
        <v>281</v>
      </c>
      <c r="Q27" s="139" t="str">
        <f t="shared" si="0"/>
        <v>Probabilidad</v>
      </c>
      <c r="R27" s="139" t="s">
        <v>247</v>
      </c>
      <c r="S27" s="139" t="s">
        <v>248</v>
      </c>
      <c r="T27" s="140">
        <f>VLOOKUP(R27&amp;S27,Hoja1!$Q$4:$R$9,2,0)</f>
        <v>0.45</v>
      </c>
      <c r="U27" s="139" t="s">
        <v>249</v>
      </c>
      <c r="V27" s="139" t="s">
        <v>250</v>
      </c>
      <c r="W27" s="139" t="s">
        <v>251</v>
      </c>
      <c r="X27" s="140">
        <f t="shared" si="7"/>
        <v>0.27</v>
      </c>
      <c r="Y27" s="140" t="str">
        <f>IF(Z27&lt;=20%,'Tabla probabilidad'!$B$5,IF(Z27&lt;=40%,'Tabla probabilidad'!$B$6,IF(Z27&lt;=60%,'Tabla probabilidad'!$B$7,IF(Z27&lt;=80%,'Tabla probabilidad'!$B$8,IF(Z27&lt;=100%,'Tabla probabilidad'!$B$9)))))</f>
        <v>Baja</v>
      </c>
      <c r="Z27" s="140">
        <f>IF(R27="Preventivo",(J25-(J25*T27)),IF(R27="Detectivo",(J25-(J25*T27)),IF(R27="Correctivo",(J25))))</f>
        <v>0.32999999999999996</v>
      </c>
      <c r="AA27" s="342"/>
      <c r="AB27" s="342"/>
      <c r="AC27" s="140" t="str">
        <f t="shared" si="1"/>
        <v>Leve</v>
      </c>
      <c r="AD27" s="140">
        <f t="shared" si="8"/>
        <v>0.2</v>
      </c>
      <c r="AE27" s="342"/>
      <c r="AF27" s="342"/>
      <c r="AG27" s="338"/>
      <c r="AH27" s="338"/>
      <c r="AI27" s="345"/>
      <c r="AJ27" s="338"/>
      <c r="AK27" s="338"/>
      <c r="AL27" s="338"/>
      <c r="AM27" s="349"/>
      <c r="AN27" s="335"/>
    </row>
    <row r="28" spans="1:40" ht="72" customHeight="1" thickBot="1">
      <c r="A28" s="335"/>
      <c r="B28" s="338"/>
      <c r="C28" s="335"/>
      <c r="D28" s="353"/>
      <c r="E28" s="335"/>
      <c r="F28" s="335"/>
      <c r="G28" s="335"/>
      <c r="H28" s="335"/>
      <c r="I28" s="351"/>
      <c r="J28" s="355"/>
      <c r="K28" s="335"/>
      <c r="L28" s="340"/>
      <c r="M28" s="340"/>
      <c r="N28" s="335"/>
      <c r="O28" s="139">
        <v>4</v>
      </c>
      <c r="P28" s="167" t="s">
        <v>282</v>
      </c>
      <c r="Q28" s="139" t="str">
        <f t="shared" si="0"/>
        <v>Probabilidad</v>
      </c>
      <c r="R28" s="139" t="s">
        <v>247</v>
      </c>
      <c r="S28" s="139" t="s">
        <v>248</v>
      </c>
      <c r="T28" s="140">
        <f>VLOOKUP(R28&amp;S28,Hoja1!$Q$4:$R$9,2,0)</f>
        <v>0.45</v>
      </c>
      <c r="U28" s="139" t="s">
        <v>249</v>
      </c>
      <c r="V28" s="139" t="s">
        <v>250</v>
      </c>
      <c r="W28" s="139" t="s">
        <v>251</v>
      </c>
      <c r="X28" s="140">
        <f t="shared" si="7"/>
        <v>0.27</v>
      </c>
      <c r="Y28" s="140" t="str">
        <f>IF(Z28&lt;=20%,'Tabla probabilidad'!$B$5,IF(Z28&lt;=40%,'Tabla probabilidad'!$B$6,IF(Z28&lt;=60%,'Tabla probabilidad'!$B$7,IF(Z28&lt;=80%,'Tabla probabilidad'!$B$8,IF(Z28&lt;=100%,'Tabla probabilidad'!$B$9)))))</f>
        <v>Baja</v>
      </c>
      <c r="Z28" s="140">
        <f>IF(R28="Preventivo",(J25-(J25*T28)),IF(R28="Detectivo",(J25-(J25*T28)),IF(R28="Correctivo",(J25))))</f>
        <v>0.32999999999999996</v>
      </c>
      <c r="AA28" s="342"/>
      <c r="AB28" s="342"/>
      <c r="AC28" s="140" t="str">
        <f t="shared" si="1"/>
        <v>Leve</v>
      </c>
      <c r="AD28" s="140">
        <f t="shared" si="8"/>
        <v>0.2</v>
      </c>
      <c r="AE28" s="342"/>
      <c r="AF28" s="342"/>
      <c r="AG28" s="338"/>
      <c r="AH28" s="338"/>
      <c r="AI28" s="345"/>
      <c r="AJ28" s="338"/>
      <c r="AK28" s="338"/>
      <c r="AL28" s="338"/>
      <c r="AM28" s="349"/>
      <c r="AN28" s="335"/>
    </row>
    <row r="29" spans="1:40" ht="74.25" customHeight="1" thickBot="1">
      <c r="A29" s="335"/>
      <c r="B29" s="339"/>
      <c r="C29" s="335"/>
      <c r="D29" s="356"/>
      <c r="E29" s="335"/>
      <c r="F29" s="335"/>
      <c r="G29" s="335"/>
      <c r="H29" s="335"/>
      <c r="I29" s="351"/>
      <c r="J29" s="355"/>
      <c r="K29" s="335"/>
      <c r="L29" s="340"/>
      <c r="M29" s="340"/>
      <c r="N29" s="335"/>
      <c r="O29" s="139">
        <v>5</v>
      </c>
      <c r="P29" s="162"/>
      <c r="Q29" s="139" t="str">
        <f t="shared" si="0"/>
        <v>Probabilidad</v>
      </c>
      <c r="R29" s="139" t="s">
        <v>283</v>
      </c>
      <c r="S29" s="139" t="s">
        <v>248</v>
      </c>
      <c r="T29" s="140">
        <f>VLOOKUP(R29&amp;S29,Hoja1!$Q$4:$R$9,2,0)</f>
        <v>0.35</v>
      </c>
      <c r="U29" s="139" t="s">
        <v>249</v>
      </c>
      <c r="V29" s="139" t="s">
        <v>250</v>
      </c>
      <c r="W29" s="139" t="s">
        <v>251</v>
      </c>
      <c r="X29" s="140">
        <f t="shared" si="7"/>
        <v>0.21</v>
      </c>
      <c r="Y29" s="140" t="str">
        <f>IF(Z29&lt;=20%,'Tabla probabilidad'!$B$5,IF(Z29&lt;=40%,'Tabla probabilidad'!$B$6,IF(Z29&lt;=60%,'Tabla probabilidad'!$B$7,IF(Z29&lt;=80%,'Tabla probabilidad'!$B$8,IF(Z29&lt;=100%,'Tabla probabilidad'!$B$9)))))</f>
        <v>Baja</v>
      </c>
      <c r="Z29" s="140">
        <f>IF(R29="Preventivo",(J25-(J25*T29)),IF(R29="Detectivo",(J25-(J25*T29)),IF(R29="Correctivo",(J25))))</f>
        <v>0.39</v>
      </c>
      <c r="AA29" s="343"/>
      <c r="AB29" s="343"/>
      <c r="AC29" s="140" t="str">
        <f t="shared" si="1"/>
        <v>Leve</v>
      </c>
      <c r="AD29" s="140">
        <f t="shared" si="8"/>
        <v>0.2</v>
      </c>
      <c r="AE29" s="343"/>
      <c r="AF29" s="343"/>
      <c r="AG29" s="339"/>
      <c r="AH29" s="339"/>
      <c r="AI29" s="346"/>
      <c r="AJ29" s="339"/>
      <c r="AK29" s="339"/>
      <c r="AL29" s="339"/>
      <c r="AM29" s="350"/>
      <c r="AN29" s="335"/>
    </row>
    <row r="30" spans="1:40" ht="72" customHeight="1">
      <c r="A30" s="335">
        <v>5</v>
      </c>
      <c r="B30" s="337" t="s">
        <v>284</v>
      </c>
      <c r="C30" s="335" t="s">
        <v>285</v>
      </c>
      <c r="D30" s="352" t="s">
        <v>286</v>
      </c>
      <c r="E30" s="335" t="s">
        <v>287</v>
      </c>
      <c r="F30" s="335" t="s">
        <v>288</v>
      </c>
      <c r="G30" s="335" t="s">
        <v>289</v>
      </c>
      <c r="H30" s="335">
        <v>145</v>
      </c>
      <c r="I30" s="351" t="str">
        <f>IF(H30&lt;=2,'Tabla probabilidad'!$B$5,IF(H30&lt;=24,'Tabla probabilidad'!$B$6,IF(H30&lt;=500,'Tabla probabilidad'!$B$7,IF(H30&lt;=5000,'Tabla probabilidad'!$B$8,IF(H30&gt;5000,'Tabla probabilidad'!$B$9)))))</f>
        <v>Media</v>
      </c>
      <c r="J30" s="355">
        <f>IF(H30&lt;=2,'Tabla probabilidad'!$D$5,IF(H30&lt;=24,'Tabla probabilidad'!$D$6,IF(H30&lt;=500,'Tabla probabilidad'!$D$7,IF(H30&lt;=5000,'Tabla probabilidad'!$D$8,IF(H30&gt;5000,'Tabla probabilidad'!$D$9)))))</f>
        <v>0.6</v>
      </c>
      <c r="K30" s="335" t="s">
        <v>290</v>
      </c>
      <c r="L30" s="335" t="str">
        <f>IF(K30="El riesgo afecta la imagen de alguna área de la organización","Leve",IF(K30="El riesgo afecta la imagen de la entidad internamente, de conocimiento general, nivel interno, alta dirección, contratista y/o de provedores","Menor",IF(K30="El riesgo afecta la imagen de la entidad con algunos usuarios de relevancia frente al logro de los objetivos","Moderado",IF(K30="El riesgo afecta la imagen de de la entidad con efecto publicitario sostenido a nivel del sector justicia","Mayor",IF(K30="El riesgo afecta la imagen de la entidad a nivel nacional, con efecto publicitarios sostenible a nivel país","Catastrófico",IF(K30="Impacto que afecte la ejecución presupuestal en un valor ≥0,5%.","Leve",IF(K30="Impacto que afecte la ejecución presupuestal en un valor ≥1%.","Menor",IF(K30="Impacto que afecte la ejecución presupuestal en un valor ≥5%.","Moderado",IF(K30="Impacto que afecte la ejecución presupuestal en un valor ≥20%.","Mayor",IF(K30="Impacto que afecte la ejecución presupuestal en un valor ≥50%.","Catastrófico",IF(K30="Incumplimiento máximo del 5% de la meta planeada","Leve",IF(K30="Incumplimiento máximo del 15% de la meta planeada","Menor",IF(K30="Incumplimiento máximo del 20% de la meta planeada","Moderado",IF(K30="Incumplimiento máximo del 50% de la meta planeada","Mayor",IF(K30="Incumplimiento máximo del 80% de la meta planeada","Catastrófico",IF(K30="Cualquier afectación a la violacion de los derechos de los ciudadanos se considera con consecuencias altas","Mayor",IF(K30="Cualquier afectación a la violacion de los derechos de los ciudadanos se considera con consecuencias desastrosas","Catastrófico",IF(K30="Afecta la Prestación del Servicio de Administración de Justicia en 5%","Leve",IF(K30="Afecta la Prestación del Servicio de Administración de Justicia en 10%","Menor",IF(K30="Afecta la Prestación del Servicio de Administración de Justicia en 15%","Moderado",IF(K30="Afecta la Prestación del Servicio de Administración de Justicia en 20%","Mayor",IF(K30="Afecta la Prestación del Servicio de Administración de Justicia en más del 50%","Catastrófico",IF(K30="Cualquier acto indebido de los servidores judiciales genera altas consecuencias para la entidad","Mayor",IF(K30="Cualquier acto indebido de los servidores judiciales genera consecuencias desastrosas para la entidad","Catastrófico",IF(K30="Si el hecho llegara a presentarse, tendría consecuencias o efectos mínimos sobre la entidad","Leve",IF(K30="Si el hecho llegara a presentarse, tendría bajo impacto o efecto sobre la entidad","Menor",IF(K30="Si el hecho llegara a presentarse, tendría medianas consecuencias o efectos sobre la entidad","Moderado",IF(K30="Si el hecho llegara a presentarse, tendría altas consecuencias o efectos sobre la entidad","Mayor",IF(K30="Si el hecho llegara a presentarse, tendría desastrosas consecuencias o efectos sobre la entidad","Catastrófico")))))))))))))))))))))))))))))</f>
        <v>Mayor</v>
      </c>
      <c r="M30" s="335" t="str">
        <f>IF(K30="El riesgo afecta la imagen de alguna área de la organización","20%",IF(K30="El riesgo afecta la imagen de la entidad internamente, de conocimiento general, nivel interno, alta dirección, contratista y/o de provedores","40%",IF(K30="El riesgo afecta la imagen de la entidad con algunos usuarios de relevancia frente al logro de los objetivos","60%",IF(K30="El riesgo afecta la imagen de de la entidad con efecto publicitario sostenido a nivel del sector justicia","80%",IF(K30="El riesgo afecta la imagen de la entidad a nivel nacional, con efecto publicitarios sostenible a nivel país","100%",IF(K30="Impacto que afecte la ejecución presupuestal en un valor ≥0,5%.","20%",IF(K30="Impacto que afecte la ejecución presupuestal en un valor ≥1%.","40%",IF(K30="Impacto que afecte la ejecución presupuestal en un valor ≥5%.","60%",IF(K30="Impacto que afecte la ejecución presupuestal en un valor ≥20%.","80%",IF(K30="Impacto que afecte la ejecución presupuestal en un valor ≥50%.","100%",IF(K30="Incumplimiento máximo del 5% de la meta planeada","20%",IF(K30="Incumplimiento máximo del 15% de la meta planeada","40%",IF(K30="Incumplimiento máximo del 20% de la meta planeada","60%",IF(K30="Incumplimiento máximo del 50% de la meta planeada","80%",IF(K30="Incumplimiento máximo del 80% de la meta planeada","100%",IF(K30="Cualquier afectación a la violacion de los derechos de los ciudadanos se considera con consecuencias altas","80%",IF(K30="Cualquier afectación a la violacion de los derechos de los ciudadanos se considera con consecuencias desastrosas","100%",IF(K30="Afecta la Prestación del Servicio de Administración de Justicia en 5%","20%",IF(K30="Afecta la Prestación del Servicio de Administración de Justicia en 10%","40%",IF(K30="Afecta la Prestación del Servicio de Administración de Justicia en 15%","60%",IF(K30="Afecta la Prestación del Servicio de Administración de Justicia en 20%","80%",IF(K30="Afecta la Prestación del Servicio de Administración de Justicia en más del 50%","100%",IF(K30="Cualquier acto indebido de los servidores judiciales genera altas consecuencias para la entidad","80%",IF(K30="Cualquier acto indebido de los servidores judiciales genera consecuencias desastrosas para la entidad","100%",IF(K30="Si el hecho llegara a presentarse, tendría consecuencias o efectos mínimos sobre la entidad","20%",IF(K30="Si el hecho llegara a presentarse, tendría bajo impacto o efecto sobre la entidad","40%",IF(K30="Si el hecho llegara a presentarse, tendría medianas consecuencias o efectos sobre la entidad","60%",IF(K30="Si el hecho llegara a presentarse, tendría altas consecuencias o efectos sobre la entidad","80%",IF(K30="Si el hecho llegara a presentarse, tendría desastrosas consecuencias o efectos sobre la entidad","100%")))))))))))))))))))))))))))))</f>
        <v>80%</v>
      </c>
      <c r="N30" s="335" t="str">
        <f>VLOOKUP((I30&amp;L30),Hoja1!$B$4:$C$28,2,0)</f>
        <v xml:space="preserve">Alto </v>
      </c>
      <c r="O30" s="139">
        <v>1</v>
      </c>
      <c r="P30" s="166" t="s">
        <v>291</v>
      </c>
      <c r="Q30" s="139" t="str">
        <f t="shared" si="0"/>
        <v>Probabilidad</v>
      </c>
      <c r="R30" s="139" t="s">
        <v>247</v>
      </c>
      <c r="S30" s="139" t="s">
        <v>248</v>
      </c>
      <c r="T30" s="140">
        <f>VLOOKUP(R30&amp;S30,Hoja1!$Q$4:$R$9,2,0)</f>
        <v>0.45</v>
      </c>
      <c r="U30" s="139" t="s">
        <v>249</v>
      </c>
      <c r="V30" s="139" t="s">
        <v>250</v>
      </c>
      <c r="W30" s="139" t="s">
        <v>251</v>
      </c>
      <c r="X30" s="140">
        <f>IF(Q30="Probabilidad",($J$30*T30),IF(Q30="Impacto"," "))</f>
        <v>0.27</v>
      </c>
      <c r="Y30" s="140" t="str">
        <f>IF(Z30&lt;=20%,'Tabla probabilidad'!$B$5,IF(Z30&lt;=40%,'Tabla probabilidad'!$B$6,IF(Z30&lt;=60%,'Tabla probabilidad'!$B$7,IF(Z30&lt;=80%,'Tabla probabilidad'!$B$8,IF(Z30&lt;=100%,'Tabla probabilidad'!$B$9)))))</f>
        <v>Baja</v>
      </c>
      <c r="Z30" s="140">
        <f>IF(R30="Preventivo",(J30-(J30*T30)),IF(R30="Detectivo",(J30-(J30*T30)),IF(R30="Correctivo",(J30))))</f>
        <v>0.32999999999999996</v>
      </c>
      <c r="AA30" s="341" t="str">
        <f>IF(AB30&lt;=20%,'Tabla probabilidad'!$B$5,IF(AB30&lt;=40%,'Tabla probabilidad'!$B$6,IF(AB30&lt;=60%,'Tabla probabilidad'!$B$7,IF(AB30&lt;=80%,'Tabla probabilidad'!$B$8,IF(AB30&lt;=100%,'Tabla probabilidad'!$B$9)))))</f>
        <v>Baja</v>
      </c>
      <c r="AB30" s="341">
        <f>AVERAGE(Z30:Z34)</f>
        <v>0.32999999999999996</v>
      </c>
      <c r="AC30" s="140" t="str">
        <f t="shared" si="1"/>
        <v>Mayor</v>
      </c>
      <c r="AD30" s="140">
        <f>IF(Q30="Probabilidad",(($M$30-0)),IF(Q30="Impacto",($M$30-($M$30*T30))))</f>
        <v>0.8</v>
      </c>
      <c r="AE30" s="341" t="str">
        <f>IF(AF30&lt;=20%,"Leve",IF(AF30&lt;=40%,"Menor",IF(AF30&lt;=60%,"Moderado",IF(AF30&lt;=80%,"Mayor",IF(AF30&lt;=100%,"Catastrófico")))))</f>
        <v>Mayor</v>
      </c>
      <c r="AF30" s="341">
        <f>AVERAGE(AD30:AD34)</f>
        <v>0.8</v>
      </c>
      <c r="AG30" s="337" t="str">
        <f>VLOOKUP(AA30&amp;AE30,Hoja1!$B$4:$C$28,2,0)</f>
        <v xml:space="preserve">Alto </v>
      </c>
      <c r="AH30" s="337" t="s">
        <v>292</v>
      </c>
      <c r="AI30" s="344" t="s">
        <v>293</v>
      </c>
      <c r="AJ30" s="337" t="s">
        <v>294</v>
      </c>
      <c r="AK30" s="347"/>
      <c r="AL30" s="347" t="s">
        <v>295</v>
      </c>
      <c r="AM30" s="337"/>
      <c r="AN30" s="337" t="s">
        <v>296</v>
      </c>
    </row>
    <row r="31" spans="1:40" ht="55.5" customHeight="1">
      <c r="A31" s="335"/>
      <c r="B31" s="338"/>
      <c r="C31" s="335"/>
      <c r="D31" s="353"/>
      <c r="E31" s="335"/>
      <c r="F31" s="335"/>
      <c r="G31" s="335"/>
      <c r="H31" s="335"/>
      <c r="I31" s="351"/>
      <c r="J31" s="355"/>
      <c r="K31" s="335"/>
      <c r="L31" s="340"/>
      <c r="M31" s="340"/>
      <c r="N31" s="335"/>
      <c r="O31" s="139">
        <v>2</v>
      </c>
      <c r="P31" s="166"/>
      <c r="Q31" s="139" t="str">
        <f t="shared" si="0"/>
        <v>Probabilidad</v>
      </c>
      <c r="R31" s="139" t="s">
        <v>247</v>
      </c>
      <c r="S31" s="139" t="s">
        <v>248</v>
      </c>
      <c r="T31" s="140">
        <f>VLOOKUP(R31&amp;S31,Hoja1!$Q$4:$R$9,2,0)</f>
        <v>0.45</v>
      </c>
      <c r="U31" s="139" t="s">
        <v>249</v>
      </c>
      <c r="V31" s="139" t="s">
        <v>250</v>
      </c>
      <c r="W31" s="139" t="s">
        <v>251</v>
      </c>
      <c r="X31" s="140">
        <f t="shared" ref="X31:X34" si="9">IF(Q31="Probabilidad",($J$30*T31),IF(Q31="Impacto"," "))</f>
        <v>0.27</v>
      </c>
      <c r="Y31" s="140" t="str">
        <f>IF(Z31&lt;=20%,'Tabla probabilidad'!$B$5,IF(Z31&lt;=40%,'Tabla probabilidad'!$B$6,IF(Z31&lt;=60%,'Tabla probabilidad'!$B$7,IF(Z31&lt;=80%,'Tabla probabilidad'!$B$8,IF(Z31&lt;=100%,'Tabla probabilidad'!$B$9)))))</f>
        <v>Baja</v>
      </c>
      <c r="Z31" s="140">
        <f>IF(R31="Preventivo",(J30-(J30*T31)),IF(R31="Detectivo",(J30-(J30*T31)),IF(R31="Correctivo",(J30))))</f>
        <v>0.32999999999999996</v>
      </c>
      <c r="AA31" s="342"/>
      <c r="AB31" s="342"/>
      <c r="AC31" s="140" t="str">
        <f t="shared" si="1"/>
        <v>Mayor</v>
      </c>
      <c r="AD31" s="140">
        <f t="shared" ref="AD31:AD34" si="10">IF(Q31="Probabilidad",(($M$30-0)),IF(Q31="Impacto",($M$30-($M$30*T31))))</f>
        <v>0.8</v>
      </c>
      <c r="AE31" s="342"/>
      <c r="AF31" s="342"/>
      <c r="AG31" s="338"/>
      <c r="AH31" s="338"/>
      <c r="AI31" s="406"/>
      <c r="AJ31" s="338"/>
      <c r="AK31" s="408"/>
      <c r="AL31" s="408"/>
      <c r="AM31" s="338"/>
      <c r="AN31" s="338"/>
    </row>
    <row r="32" spans="1:40" ht="42" customHeight="1">
      <c r="A32" s="335"/>
      <c r="B32" s="338"/>
      <c r="C32" s="335"/>
      <c r="D32" s="353"/>
      <c r="E32" s="335"/>
      <c r="F32" s="335"/>
      <c r="G32" s="335"/>
      <c r="H32" s="335"/>
      <c r="I32" s="351"/>
      <c r="J32" s="355"/>
      <c r="K32" s="335"/>
      <c r="L32" s="340"/>
      <c r="M32" s="340"/>
      <c r="N32" s="335"/>
      <c r="O32" s="139">
        <v>3</v>
      </c>
      <c r="P32" s="166"/>
      <c r="Q32" s="139" t="str">
        <f t="shared" si="0"/>
        <v>Probabilidad</v>
      </c>
      <c r="R32" s="139" t="s">
        <v>247</v>
      </c>
      <c r="S32" s="139" t="s">
        <v>248</v>
      </c>
      <c r="T32" s="140">
        <f>VLOOKUP(R32&amp;S32,Hoja1!$Q$4:$R$9,2,0)</f>
        <v>0.45</v>
      </c>
      <c r="U32" s="139" t="s">
        <v>249</v>
      </c>
      <c r="V32" s="139" t="s">
        <v>250</v>
      </c>
      <c r="W32" s="139" t="s">
        <v>251</v>
      </c>
      <c r="X32" s="140">
        <f t="shared" si="9"/>
        <v>0.27</v>
      </c>
      <c r="Y32" s="140" t="str">
        <f>IF(Z32&lt;=20%,'Tabla probabilidad'!$B$5,IF(Z32&lt;=40%,'Tabla probabilidad'!$B$6,IF(Z32&lt;=60%,'Tabla probabilidad'!$B$7,IF(Z32&lt;=80%,'Tabla probabilidad'!$B$8,IF(Z32&lt;=100%,'Tabla probabilidad'!$B$9)))))</f>
        <v>Baja</v>
      </c>
      <c r="Z32" s="140">
        <f>IF(R32="Preventivo",(J30-(J30*T32)),IF(R32="Detectivo",(J30-(J30*T32)),IF(R32="Correctivo",(J30))))</f>
        <v>0.32999999999999996</v>
      </c>
      <c r="AA32" s="342"/>
      <c r="AB32" s="342"/>
      <c r="AC32" s="140" t="str">
        <f t="shared" si="1"/>
        <v>Mayor</v>
      </c>
      <c r="AD32" s="140">
        <f t="shared" si="10"/>
        <v>0.8</v>
      </c>
      <c r="AE32" s="342"/>
      <c r="AF32" s="342"/>
      <c r="AG32" s="338"/>
      <c r="AH32" s="338"/>
      <c r="AI32" s="406"/>
      <c r="AJ32" s="338"/>
      <c r="AK32" s="408"/>
      <c r="AL32" s="408"/>
      <c r="AM32" s="338"/>
      <c r="AN32" s="338"/>
    </row>
    <row r="33" spans="1:40" ht="96.75" customHeight="1" thickBot="1">
      <c r="A33" s="335"/>
      <c r="B33" s="338"/>
      <c r="C33" s="335"/>
      <c r="D33" s="353"/>
      <c r="E33" s="335"/>
      <c r="F33" s="335"/>
      <c r="G33" s="335"/>
      <c r="H33" s="335"/>
      <c r="I33" s="351"/>
      <c r="J33" s="355"/>
      <c r="K33" s="335"/>
      <c r="L33" s="340"/>
      <c r="M33" s="340"/>
      <c r="N33" s="335"/>
      <c r="O33" s="139">
        <v>4</v>
      </c>
      <c r="P33" s="167"/>
      <c r="Q33" s="139" t="str">
        <f t="shared" si="0"/>
        <v>Probabilidad</v>
      </c>
      <c r="R33" s="139" t="s">
        <v>247</v>
      </c>
      <c r="S33" s="139" t="s">
        <v>248</v>
      </c>
      <c r="T33" s="140">
        <f>VLOOKUP(R33&amp;S33,Hoja1!$Q$4:$R$9,2,0)</f>
        <v>0.45</v>
      </c>
      <c r="U33" s="139" t="s">
        <v>249</v>
      </c>
      <c r="V33" s="139" t="s">
        <v>250</v>
      </c>
      <c r="W33" s="139" t="s">
        <v>251</v>
      </c>
      <c r="X33" s="140">
        <f t="shared" si="9"/>
        <v>0.27</v>
      </c>
      <c r="Y33" s="140" t="str">
        <f>IF(Z33&lt;=20%,'Tabla probabilidad'!$B$5,IF(Z33&lt;=40%,'Tabla probabilidad'!$B$6,IF(Z33&lt;=60%,'Tabla probabilidad'!$B$7,IF(Z33&lt;=80%,'Tabla probabilidad'!$B$8,IF(Z33&lt;=100%,'Tabla probabilidad'!$B$9)))))</f>
        <v>Baja</v>
      </c>
      <c r="Z33" s="140">
        <f>IF(R33="Preventivo",(J30-(J30*T33)),IF(R33="Detectivo",(J30-(J30*T33)),IF(R33="Correctivo",(J30))))</f>
        <v>0.32999999999999996</v>
      </c>
      <c r="AA33" s="342"/>
      <c r="AB33" s="342"/>
      <c r="AC33" s="140" t="str">
        <f t="shared" si="1"/>
        <v>Mayor</v>
      </c>
      <c r="AD33" s="140">
        <f t="shared" si="10"/>
        <v>0.8</v>
      </c>
      <c r="AE33" s="342"/>
      <c r="AF33" s="342"/>
      <c r="AG33" s="338"/>
      <c r="AH33" s="338"/>
      <c r="AI33" s="406"/>
      <c r="AJ33" s="338"/>
      <c r="AK33" s="408"/>
      <c r="AL33" s="408"/>
      <c r="AM33" s="338"/>
      <c r="AN33" s="338"/>
    </row>
    <row r="34" spans="1:40" ht="104.25" customHeight="1">
      <c r="A34" s="337"/>
      <c r="B34" s="339"/>
      <c r="C34" s="335"/>
      <c r="D34" s="353"/>
      <c r="E34" s="337"/>
      <c r="F34" s="337"/>
      <c r="G34" s="335"/>
      <c r="H34" s="337"/>
      <c r="I34" s="354"/>
      <c r="J34" s="341"/>
      <c r="K34" s="335"/>
      <c r="L34" s="340"/>
      <c r="M34" s="340"/>
      <c r="N34" s="337"/>
      <c r="O34" s="163">
        <v>5</v>
      </c>
      <c r="P34" s="168"/>
      <c r="Q34" s="163" t="str">
        <f t="shared" si="0"/>
        <v>Probabilidad</v>
      </c>
      <c r="R34" s="163" t="s">
        <v>247</v>
      </c>
      <c r="S34" s="163" t="s">
        <v>248</v>
      </c>
      <c r="T34" s="164">
        <f>VLOOKUP(R34&amp;S34,Hoja1!$Q$4:$R$9,2,0)</f>
        <v>0.45</v>
      </c>
      <c r="U34" s="163" t="s">
        <v>249</v>
      </c>
      <c r="V34" s="163" t="s">
        <v>250</v>
      </c>
      <c r="W34" s="163" t="s">
        <v>251</v>
      </c>
      <c r="X34" s="164">
        <f t="shared" si="9"/>
        <v>0.27</v>
      </c>
      <c r="Y34" s="164" t="str">
        <f>IF(Z34&lt;=20%,'Tabla probabilidad'!$B$5,IF(Z34&lt;=40%,'Tabla probabilidad'!$B$6,IF(Z34&lt;=60%,'Tabla probabilidad'!$B$7,IF(Z34&lt;=80%,'Tabla probabilidad'!$B$8,IF(Z34&lt;=100%,'Tabla probabilidad'!$B$9)))))</f>
        <v>Baja</v>
      </c>
      <c r="Z34" s="164">
        <f>IF(R34="Preventivo",(J30-(J30*T34)),IF(R34="Detectivo",(J30-(J30*T34)),IF(R34="Correctivo",(J30))))</f>
        <v>0.32999999999999996</v>
      </c>
      <c r="AA34" s="343"/>
      <c r="AB34" s="342"/>
      <c r="AC34" s="164" t="str">
        <f t="shared" si="1"/>
        <v>Mayor</v>
      </c>
      <c r="AD34" s="164">
        <f t="shared" si="10"/>
        <v>0.8</v>
      </c>
      <c r="AE34" s="342"/>
      <c r="AF34" s="342"/>
      <c r="AG34" s="338"/>
      <c r="AH34" s="338"/>
      <c r="AI34" s="407"/>
      <c r="AJ34" s="339"/>
      <c r="AK34" s="409"/>
      <c r="AL34" s="409"/>
      <c r="AM34" s="339"/>
      <c r="AN34" s="339"/>
    </row>
    <row r="35" spans="1:40" ht="105">
      <c r="A35" s="335">
        <v>6</v>
      </c>
      <c r="B35" s="337" t="s">
        <v>297</v>
      </c>
      <c r="C35" s="335" t="s">
        <v>298</v>
      </c>
      <c r="D35" s="336" t="s">
        <v>299</v>
      </c>
      <c r="E35" s="335" t="s">
        <v>300</v>
      </c>
      <c r="F35" s="335" t="s">
        <v>301</v>
      </c>
      <c r="G35" s="335" t="s">
        <v>302</v>
      </c>
      <c r="H35" s="335">
        <v>120</v>
      </c>
      <c r="I35" s="351" t="str">
        <f>IF(H35&lt;=2,'[4]Tabla probabilidad'!$B$5,IF(H35&lt;=24,'[4]Tabla probabilidad'!$B$6,IF(H35&lt;=500,'[4]Tabla probabilidad'!$B$7,IF(H35&lt;=5000,'[4]Tabla probabilidad'!$B$8,IF(H35&gt;5000,'[4]Tabla probabilidad'!$B$9)))))</f>
        <v>Media</v>
      </c>
      <c r="J35" s="355">
        <f>IF(H35&lt;=2,'[4]Tabla probabilidad'!$D$5,IF(H35&lt;=24,'[4]Tabla probabilidad'!$D$6,IF(H35&lt;=500,'[4]Tabla probabilidad'!$D$7,IF(H35&lt;=5000,'[4]Tabla probabilidad'!$D$8,IF(H35&gt;5000,'[4]Tabla probabilidad'!$D$9)))))</f>
        <v>0.6</v>
      </c>
      <c r="K35" s="335" t="s">
        <v>303</v>
      </c>
      <c r="L35" s="335" t="str">
        <f>IF(K35="El riesgo afecta la imagen de alguna área de la organización","Leve",IF(K35="El riesgo afecta la imagen de la entidad internamente, de conocimiento general, nivel interno, alta dirección, contratista y/o de provedores","Menor",IF(K35="El riesgo afecta la imagen de la entidad con algunos usuarios de relevancia frente al logro de los objetivos","Moderado",IF(K35="El riesgo afecta la imagen de de la entidad con efecto publicitario sostenido a nivel del sector justicia","Mayor",IF(K35="El riesgo afecta la imagen de la entidad a nivel nacional, con efecto publicitarios sostenible a nivel país","Catastrófico",IF(K35="Impacto que afecte la ejecución presupuestal en un valor ≥0,5%.","Leve",IF(K35="Impacto que afecte la ejecución presupuestal en un valor ≥1%.","Menor",IF(K35="Impacto que afecte la ejecución presupuestal en un valor ≥5%.","Moderado",IF(K35="Impacto que afecte la ejecución presupuestal en un valor ≥20%.","Mayor",IF(K35="Impacto que afecte la ejecución presupuestal en un valor ≥50%.","Catastrófico",IF(K35="Incumplimiento máximo del 5% de la meta planeada","Leve",IF(K35="Incumplimiento máximo del 15% de la meta planeada","Menor",IF(K35="Incumplimiento máximo del 20% de la meta planeada","Moderado",IF(K35="Incumplimiento máximo del 50% de la meta planeada","Mayor",IF(K35="Incumplimiento máximo del 80% de la meta planeada","Catastrófico",IF(K35="Cualquier afectación a la violacion de los derechos de los ciudadanos se considera con consecuencias altas","Mayor",IF(K35="Cualquier afectación a la violacion de los derechos de los ciudadanos se considera con consecuencias desastrosas","Catastrófico",IF(K35="Afecta la Prestación del Servicio de Administración de Justicia en 5%","Leve",IF(K35="Afecta la Prestación del Servicio de Administración de Justicia en 10%","Menor",IF(K35="Afecta la Prestación del Servicio de Administración de Justicia en 15%","Moderado",IF(K35="Afecta la Prestación del Servicio de Administración de Justicia en 20%","Mayor",IF(K35="Afecta la Prestación del Servicio de Administración de Justicia en más del 50%","Catastrófico",IF(K35="Cualquier acto indebido de los servidores judiciales genera altas consecuencias para la entidad","Mayor",IF(K35="Cualquier acto indebido de los servidores judiciales genera consecuencias desastrosas para la entidad","Catastrófico",IF(K35="Si el hecho llegara a presentarse, tendría consecuencias o efectos mínimos sobre la entidad","Leve",IF(K35="Si el hecho llegara a presentarse, tendría bajo impacto o efecto sobre la entidad","Menor",IF(K35="Si el hecho llegara a presentarse, tendría medianas consecuencias o efectos sobre la entidad","Moderado",IF(K35="Si el hecho llegara a presentarse, tendría altas consecuencias o efectos sobre la entidad","Mayor",IF(K35="Si el hecho llegara a presentarse, tendría desastrosas consecuencias o efectos sobre la entidad","Catastrófico")))))))))))))))))))))))))))))</f>
        <v>Moderado</v>
      </c>
      <c r="M35" s="335" t="str">
        <f>IF(K35="El riesgo afecta la imagen de alguna área de la organización","20%",IF(K35="El riesgo afecta la imagen de la entidad internamente, de conocimiento general, nivel interno, alta dirección, contratista y/o de provedores","40%",IF(K35="El riesgo afecta la imagen de la entidad con algunos usuarios de relevancia frente al logro de los objetivos","60%",IF(K35="El riesgo afecta la imagen de de la entidad con efecto publicitario sostenido a nivel del sector justicia","80%",IF(K35="El riesgo afecta la imagen de la entidad a nivel nacional, con efecto publicitarios sostenible a nivel país","100%",IF(K35="Impacto que afecte la ejecución presupuestal en un valor ≥0,5%.","20%",IF(K35="Impacto que afecte la ejecución presupuestal en un valor ≥1%.","40%",IF(K35="Impacto que afecte la ejecución presupuestal en un valor ≥5%.","60%",IF(K35="Impacto que afecte la ejecución presupuestal en un valor ≥20%.","80%",IF(K35="Impacto que afecte la ejecución presupuestal en un valor ≥50%.","100%",IF(K35="Incumplimiento máximo del 5% de la meta planeada","20%",IF(K35="Incumplimiento máximo del 15% de la meta planeada","40%",IF(K35="Incumplimiento máximo del 20% de la meta planeada","60%",IF(K35="Incumplimiento máximo del 50% de la meta planeada","80%",IF(K35="Incumplimiento máximo del 80% de la meta planeada","100%",IF(K35="Cualquier afectación a la violacion de los derechos de los ciudadanos se considera con consecuencias altas","80%",IF(K35="Cualquier afectación a la violacion de los derechos de los ciudadanos se considera con consecuencias desastrosas","100%",IF(K35="Afecta la Prestación del Servicio de Administración de Justicia en 5%","20%",IF(K35="Afecta la Prestación del Servicio de Administración de Justicia en 10%","40%",IF(K35="Afecta la Prestación del Servicio de Administración de Justicia en 15%","60%",IF(K35="Afecta la Prestación del Servicio de Administración de Justicia en 20%","80%",IF(K35="Afecta la Prestación del Servicio de Administración de Justicia en más del 50%","100%",IF(K35="Cualquier acto indebido de los servidores judiciales genera altas consecuencias para la entidad","80%",IF(K35="Cualquier acto indebido de los servidores judiciales genera consecuencias desastrosas para la entidad","100%",IF(K35="Si el hecho llegara a presentarse, tendría consecuencias o efectos mínimos sobre la entidad","20%",IF(K35="Si el hecho llegara a presentarse, tendría bajo impacto o efecto sobre la entidad","40%",IF(K35="Si el hecho llegara a presentarse, tendría medianas consecuencias o efectos sobre la entidad","60%",IF(K35="Si el hecho llegara a presentarse, tendría altas consecuencias o efectos sobre la entidad","80%",IF(K35="Si el hecho llegara a presentarse, tendría desastrosas consecuencias o efectos sobre la entidad","100%")))))))))))))))))))))))))))))</f>
        <v>60%</v>
      </c>
      <c r="N35" s="335" t="str">
        <f>VLOOKUP((I35&amp;L35),[4]Hoja1!$B$4:$C$28,2,0)</f>
        <v>Moderado</v>
      </c>
      <c r="O35" s="139">
        <v>1</v>
      </c>
      <c r="P35" s="157" t="s">
        <v>304</v>
      </c>
      <c r="Q35" s="139" t="str">
        <f t="shared" si="0"/>
        <v>Probabilidad</v>
      </c>
      <c r="R35" s="139" t="s">
        <v>247</v>
      </c>
      <c r="S35" s="139" t="s">
        <v>248</v>
      </c>
      <c r="T35" s="140">
        <f>VLOOKUP(R35&amp;S35,[4]Hoja1!$Q$4:$R$9,2,0)</f>
        <v>0.45</v>
      </c>
      <c r="U35" s="139" t="s">
        <v>249</v>
      </c>
      <c r="V35" s="139" t="s">
        <v>250</v>
      </c>
      <c r="W35" s="139" t="s">
        <v>251</v>
      </c>
      <c r="X35" s="140">
        <f>IF(Q35="Probabilidad",($J$35*T35),IF(Q35="Impacto"," "))</f>
        <v>0.27</v>
      </c>
      <c r="Y35" s="140" t="str">
        <f>IF(Z35&lt;=20%,'[4]Tabla probabilidad'!$B$5,IF(Z35&lt;=40%,'[4]Tabla probabilidad'!$B$6,IF(Z35&lt;=60%,'[4]Tabla probabilidad'!$B$7,IF(Z35&lt;=80%,'[4]Tabla probabilidad'!$B$8,IF(Z35&lt;=100%,'[4]Tabla probabilidad'!$B$9)))))</f>
        <v>Baja</v>
      </c>
      <c r="Z35" s="140">
        <f>IF(R35="Preventivo",(J35-(J35*T35)),IF(R35="Detectivo",(J35-(J35*T35)),IF(R35="Correctivo",(J35))))</f>
        <v>0.32999999999999996</v>
      </c>
      <c r="AA35" s="341" t="str">
        <f>IF(AB35&lt;=20%,'[4]Tabla probabilidad'!$B$5,IF(AB35&lt;=40%,'[4]Tabla probabilidad'!$B$6,IF(AB35&lt;=60%,'[4]Tabla probabilidad'!$B$7,IF(AB35&lt;=80%,'[4]Tabla probabilidad'!$B$8,IF(AB35&lt;=100%,'[4]Tabla probabilidad'!$B$9)))))</f>
        <v>Baja</v>
      </c>
      <c r="AB35" s="341">
        <f>AVERAGE(Z35:Z39)</f>
        <v>0.34199999999999997</v>
      </c>
      <c r="AC35" s="140" t="str">
        <f t="shared" si="1"/>
        <v>Moderado</v>
      </c>
      <c r="AD35" s="140">
        <f>IF(Q35="Probabilidad",(($M$35-0)),IF(Q35="Impacto",($M$35-($M$35*T35))))</f>
        <v>0.6</v>
      </c>
      <c r="AE35" s="341" t="str">
        <f>IF(AF35&lt;=20%,"Leve",IF(AF35&lt;=40%,"Menor",IF(AF35&lt;=60%,"Moderado",IF(AF35&lt;=80%,"Mayor",IF(AF35&lt;=100%,"Catastrófico")))))</f>
        <v>Moderado</v>
      </c>
      <c r="AF35" s="341">
        <f>AVERAGE(AD35:AD39)</f>
        <v>0.6</v>
      </c>
      <c r="AG35" s="337" t="str">
        <f>VLOOKUP(AA35&amp;AE35,[4]Hoja1!$B$4:$C$28,2,0)</f>
        <v>Moderado</v>
      </c>
      <c r="AH35" s="337" t="s">
        <v>292</v>
      </c>
      <c r="AI35" s="344"/>
      <c r="AJ35" s="337"/>
      <c r="AK35" s="347"/>
      <c r="AL35" s="347"/>
      <c r="AM35" s="337"/>
      <c r="AN35" s="335"/>
    </row>
    <row r="36" spans="1:40" ht="60">
      <c r="A36" s="335"/>
      <c r="B36" s="338"/>
      <c r="C36" s="335"/>
      <c r="D36" s="336"/>
      <c r="E36" s="335"/>
      <c r="F36" s="335"/>
      <c r="G36" s="335"/>
      <c r="H36" s="335"/>
      <c r="I36" s="351"/>
      <c r="J36" s="355"/>
      <c r="K36" s="335"/>
      <c r="L36" s="340"/>
      <c r="M36" s="340"/>
      <c r="N36" s="335"/>
      <c r="O36" s="139">
        <v>2</v>
      </c>
      <c r="P36" s="157" t="s">
        <v>305</v>
      </c>
      <c r="Q36" s="139" t="str">
        <f t="shared" si="0"/>
        <v>Probabilidad</v>
      </c>
      <c r="R36" s="139" t="s">
        <v>247</v>
      </c>
      <c r="S36" s="139" t="s">
        <v>248</v>
      </c>
      <c r="T36" s="140">
        <f>VLOOKUP(R36&amp;S36,[4]Hoja1!$Q$4:$R$9,2,0)</f>
        <v>0.45</v>
      </c>
      <c r="U36" s="139" t="s">
        <v>249</v>
      </c>
      <c r="V36" s="139" t="s">
        <v>250</v>
      </c>
      <c r="W36" s="139" t="s">
        <v>251</v>
      </c>
      <c r="X36" s="140">
        <f t="shared" ref="X36:X39" si="11">IF(Q36="Probabilidad",($J$35*T36),IF(Q36="Impacto"," "))</f>
        <v>0.27</v>
      </c>
      <c r="Y36" s="140" t="str">
        <f>IF(Z36&lt;=20%,'[4]Tabla probabilidad'!$B$5,IF(Z36&lt;=40%,'[4]Tabla probabilidad'!$B$6,IF(Z36&lt;=60%,'[4]Tabla probabilidad'!$B$7,IF(Z36&lt;=80%,'[4]Tabla probabilidad'!$B$8,IF(Z36&lt;=100%,'[4]Tabla probabilidad'!$B$9)))))</f>
        <v>Baja</v>
      </c>
      <c r="Z36" s="140">
        <f>IF(R36="Preventivo",(J35-(J35*T36)),IF(R36="Detectivo",(J35-(J35*T36)),IF(R36="Correctivo",(J35))))</f>
        <v>0.32999999999999996</v>
      </c>
      <c r="AA36" s="342"/>
      <c r="AB36" s="342"/>
      <c r="AC36" s="140" t="str">
        <f t="shared" si="1"/>
        <v>Moderado</v>
      </c>
      <c r="AD36" s="140">
        <f t="shared" ref="AD36:AD39" si="12">IF(Q36="Probabilidad",(($M$35-0)),IF(Q36="Impacto",($M$35-($M$35*T36))))</f>
        <v>0.6</v>
      </c>
      <c r="AE36" s="342"/>
      <c r="AF36" s="342"/>
      <c r="AG36" s="338"/>
      <c r="AH36" s="338"/>
      <c r="AI36" s="406"/>
      <c r="AJ36" s="338"/>
      <c r="AK36" s="338"/>
      <c r="AL36" s="338"/>
      <c r="AM36" s="338"/>
      <c r="AN36" s="335"/>
    </row>
    <row r="37" spans="1:40" ht="45">
      <c r="A37" s="335"/>
      <c r="B37" s="338"/>
      <c r="C37" s="335"/>
      <c r="D37" s="336"/>
      <c r="E37" s="335"/>
      <c r="F37" s="335"/>
      <c r="G37" s="335"/>
      <c r="H37" s="335"/>
      <c r="I37" s="351"/>
      <c r="J37" s="355"/>
      <c r="K37" s="335"/>
      <c r="L37" s="340"/>
      <c r="M37" s="340"/>
      <c r="N37" s="335"/>
      <c r="O37" s="139">
        <v>3</v>
      </c>
      <c r="P37" s="157" t="s">
        <v>306</v>
      </c>
      <c r="Q37" s="139" t="str">
        <f t="shared" si="0"/>
        <v>Probabilidad</v>
      </c>
      <c r="R37" s="139" t="s">
        <v>283</v>
      </c>
      <c r="S37" s="139" t="s">
        <v>248</v>
      </c>
      <c r="T37" s="140">
        <f>VLOOKUP(R37&amp;S37,[4]Hoja1!$Q$4:$R$9,2,0)</f>
        <v>0.35</v>
      </c>
      <c r="U37" s="139" t="s">
        <v>249</v>
      </c>
      <c r="V37" s="139" t="s">
        <v>250</v>
      </c>
      <c r="W37" s="139" t="s">
        <v>251</v>
      </c>
      <c r="X37" s="140">
        <f t="shared" si="11"/>
        <v>0.21</v>
      </c>
      <c r="Y37" s="140" t="str">
        <f>IF(Z37&lt;=20%,'[4]Tabla probabilidad'!$B$5,IF(Z37&lt;=40%,'[4]Tabla probabilidad'!$B$6,IF(Z37&lt;=60%,'[4]Tabla probabilidad'!$B$7,IF(Z37&lt;=80%,'[4]Tabla probabilidad'!$B$8,IF(Z37&lt;=100%,'[4]Tabla probabilidad'!$B$9)))))</f>
        <v>Baja</v>
      </c>
      <c r="Z37" s="140">
        <f>IF(R37="Preventivo",(J35-(J35*T37)),IF(R37="Detectivo",(J35-(J35*T37)),IF(R37="Correctivo",(J35))))</f>
        <v>0.39</v>
      </c>
      <c r="AA37" s="342"/>
      <c r="AB37" s="342"/>
      <c r="AC37" s="140" t="str">
        <f t="shared" si="1"/>
        <v>Moderado</v>
      </c>
      <c r="AD37" s="140">
        <f t="shared" si="12"/>
        <v>0.6</v>
      </c>
      <c r="AE37" s="342"/>
      <c r="AF37" s="342"/>
      <c r="AG37" s="338"/>
      <c r="AH37" s="338"/>
      <c r="AI37" s="406"/>
      <c r="AJ37" s="338"/>
      <c r="AK37" s="338"/>
      <c r="AL37" s="338"/>
      <c r="AM37" s="338"/>
      <c r="AN37" s="335"/>
    </row>
    <row r="38" spans="1:40" ht="90">
      <c r="A38" s="335"/>
      <c r="B38" s="338"/>
      <c r="C38" s="335"/>
      <c r="D38" s="336"/>
      <c r="E38" s="335"/>
      <c r="F38" s="335"/>
      <c r="G38" s="335"/>
      <c r="H38" s="335"/>
      <c r="I38" s="351"/>
      <c r="J38" s="355"/>
      <c r="K38" s="335"/>
      <c r="L38" s="340"/>
      <c r="M38" s="340"/>
      <c r="N38" s="335"/>
      <c r="O38" s="139">
        <v>4</v>
      </c>
      <c r="P38" s="157" t="s">
        <v>307</v>
      </c>
      <c r="Q38" s="139" t="str">
        <f t="shared" si="0"/>
        <v>Probabilidad</v>
      </c>
      <c r="R38" s="139" t="s">
        <v>247</v>
      </c>
      <c r="S38" s="139" t="s">
        <v>248</v>
      </c>
      <c r="T38" s="140">
        <f>VLOOKUP(R38&amp;S38,[4]Hoja1!$Q$4:$R$9,2,0)</f>
        <v>0.45</v>
      </c>
      <c r="U38" s="139" t="s">
        <v>249</v>
      </c>
      <c r="V38" s="139" t="s">
        <v>250</v>
      </c>
      <c r="W38" s="139" t="s">
        <v>251</v>
      </c>
      <c r="X38" s="140">
        <f t="shared" si="11"/>
        <v>0.27</v>
      </c>
      <c r="Y38" s="140" t="str">
        <f>IF(Z38&lt;=20%,'[4]Tabla probabilidad'!$B$5,IF(Z38&lt;=40%,'[4]Tabla probabilidad'!$B$6,IF(Z38&lt;=60%,'[4]Tabla probabilidad'!$B$7,IF(Z38&lt;=80%,'[4]Tabla probabilidad'!$B$8,IF(Z38&lt;=100%,'[4]Tabla probabilidad'!$B$9)))))</f>
        <v>Baja</v>
      </c>
      <c r="Z38" s="140">
        <f>IF(R38="Preventivo",(J35-(J35*T38)),IF(R38="Detectivo",(J35-(J35*T38)),IF(R38="Correctivo",(J35))))</f>
        <v>0.32999999999999996</v>
      </c>
      <c r="AA38" s="342"/>
      <c r="AB38" s="342"/>
      <c r="AC38" s="140" t="str">
        <f t="shared" si="1"/>
        <v>Moderado</v>
      </c>
      <c r="AD38" s="140">
        <f t="shared" si="12"/>
        <v>0.6</v>
      </c>
      <c r="AE38" s="342"/>
      <c r="AF38" s="342"/>
      <c r="AG38" s="338"/>
      <c r="AH38" s="338"/>
      <c r="AI38" s="406"/>
      <c r="AJ38" s="338"/>
      <c r="AK38" s="338"/>
      <c r="AL38" s="338"/>
      <c r="AM38" s="338"/>
      <c r="AN38" s="335"/>
    </row>
    <row r="39" spans="1:40" ht="135">
      <c r="A39" s="335"/>
      <c r="B39" s="339"/>
      <c r="C39" s="335"/>
      <c r="D39" s="336"/>
      <c r="E39" s="335"/>
      <c r="F39" s="335"/>
      <c r="G39" s="335"/>
      <c r="H39" s="335"/>
      <c r="I39" s="351"/>
      <c r="J39" s="355"/>
      <c r="K39" s="335"/>
      <c r="L39" s="340"/>
      <c r="M39" s="340"/>
      <c r="N39" s="335"/>
      <c r="O39" s="139">
        <v>5</v>
      </c>
      <c r="P39" s="158" t="s">
        <v>308</v>
      </c>
      <c r="Q39" s="139" t="str">
        <f t="shared" si="0"/>
        <v>Probabilidad</v>
      </c>
      <c r="R39" s="139" t="s">
        <v>247</v>
      </c>
      <c r="S39" s="139" t="s">
        <v>248</v>
      </c>
      <c r="T39" s="140">
        <f>VLOOKUP(R39&amp;S39,[4]Hoja1!$Q$4:$R$9,2,0)</f>
        <v>0.45</v>
      </c>
      <c r="U39" s="139" t="s">
        <v>249</v>
      </c>
      <c r="V39" s="139" t="s">
        <v>250</v>
      </c>
      <c r="W39" s="139" t="s">
        <v>251</v>
      </c>
      <c r="X39" s="140">
        <f t="shared" si="11"/>
        <v>0.27</v>
      </c>
      <c r="Y39" s="140" t="str">
        <f>IF(Z39&lt;=20%,'[4]Tabla probabilidad'!$B$5,IF(Z39&lt;=40%,'[4]Tabla probabilidad'!$B$6,IF(Z39&lt;=60%,'[4]Tabla probabilidad'!$B$7,IF(Z39&lt;=80%,'[4]Tabla probabilidad'!$B$8,IF(Z39&lt;=100%,'[4]Tabla probabilidad'!$B$9)))))</f>
        <v>Baja</v>
      </c>
      <c r="Z39" s="140">
        <f>IF(R39="Preventivo",(J35-(J35*T39)),IF(R39="Detectivo",(J35-(J35*T39)),IF(R39="Correctivo",(J35))))</f>
        <v>0.32999999999999996</v>
      </c>
      <c r="AA39" s="343"/>
      <c r="AB39" s="343"/>
      <c r="AC39" s="140" t="str">
        <f t="shared" si="1"/>
        <v>Moderado</v>
      </c>
      <c r="AD39" s="140">
        <f t="shared" si="12"/>
        <v>0.6</v>
      </c>
      <c r="AE39" s="343"/>
      <c r="AF39" s="343"/>
      <c r="AG39" s="339"/>
      <c r="AH39" s="339"/>
      <c r="AI39" s="407"/>
      <c r="AJ39" s="339"/>
      <c r="AK39" s="339"/>
      <c r="AL39" s="339"/>
      <c r="AM39" s="339"/>
      <c r="AN39" s="335"/>
    </row>
  </sheetData>
  <mergeCells count="202">
    <mergeCell ref="N20:N24"/>
    <mergeCell ref="AA20:AA24"/>
    <mergeCell ref="AB20:AB24"/>
    <mergeCell ref="AH35:AH39"/>
    <mergeCell ref="AI35:AI39"/>
    <mergeCell ref="AJ35:AJ39"/>
    <mergeCell ref="AK35:AK39"/>
    <mergeCell ref="AL35:AL39"/>
    <mergeCell ref="AM35:AM39"/>
    <mergeCell ref="AH30:AH34"/>
    <mergeCell ref="AI30:AI34"/>
    <mergeCell ref="AJ30:AJ34"/>
    <mergeCell ref="AK30:AK34"/>
    <mergeCell ref="AL30:AL34"/>
    <mergeCell ref="AM30:AM34"/>
    <mergeCell ref="N35:N39"/>
    <mergeCell ref="AA35:AA39"/>
    <mergeCell ref="AB35:AB39"/>
    <mergeCell ref="AE35:AE39"/>
    <mergeCell ref="AF35:AF39"/>
    <mergeCell ref="AG35:AG39"/>
    <mergeCell ref="A15:A19"/>
    <mergeCell ref="C15:C19"/>
    <mergeCell ref="D15:D19"/>
    <mergeCell ref="E15:E19"/>
    <mergeCell ref="F15:F19"/>
    <mergeCell ref="AJ15:AJ19"/>
    <mergeCell ref="AK15:AK19"/>
    <mergeCell ref="AL15:AL19"/>
    <mergeCell ref="G15:G19"/>
    <mergeCell ref="H15:H19"/>
    <mergeCell ref="I15:I19"/>
    <mergeCell ref="J15:J19"/>
    <mergeCell ref="K15:K19"/>
    <mergeCell ref="L15:L19"/>
    <mergeCell ref="M15:M19"/>
    <mergeCell ref="N15:N19"/>
    <mergeCell ref="AA15:AA19"/>
    <mergeCell ref="AB15:AB19"/>
    <mergeCell ref="B15:B19"/>
    <mergeCell ref="O7:W7"/>
    <mergeCell ref="D1:AK3"/>
    <mergeCell ref="AL1:AN3"/>
    <mergeCell ref="A4:C4"/>
    <mergeCell ref="D4:N4"/>
    <mergeCell ref="O4:Q4"/>
    <mergeCell ref="A1:C2"/>
    <mergeCell ref="A5:C5"/>
    <mergeCell ref="D5:N5"/>
    <mergeCell ref="A6:C6"/>
    <mergeCell ref="D6:N6"/>
    <mergeCell ref="A7:H7"/>
    <mergeCell ref="I7:N7"/>
    <mergeCell ref="AI7:AN7"/>
    <mergeCell ref="X7:AH7"/>
    <mergeCell ref="K8:K9"/>
    <mergeCell ref="L8:L9"/>
    <mergeCell ref="M8:M9"/>
    <mergeCell ref="A8:A9"/>
    <mergeCell ref="C8:C9"/>
    <mergeCell ref="D8:D9"/>
    <mergeCell ref="E8:E9"/>
    <mergeCell ref="F8:F9"/>
    <mergeCell ref="AK8:AK9"/>
    <mergeCell ref="G8:G9"/>
    <mergeCell ref="H8:H9"/>
    <mergeCell ref="I8:I9"/>
    <mergeCell ref="J8:J9"/>
    <mergeCell ref="O8:O9"/>
    <mergeCell ref="B8:B9"/>
    <mergeCell ref="AL8:AL9"/>
    <mergeCell ref="AM8:AM9"/>
    <mergeCell ref="AN8:AN9"/>
    <mergeCell ref="AI8:AI9"/>
    <mergeCell ref="AJ8:AJ9"/>
    <mergeCell ref="AG8:AG9"/>
    <mergeCell ref="AH8:AH9"/>
    <mergeCell ref="Z8:Z9"/>
    <mergeCell ref="N10:N14"/>
    <mergeCell ref="N8:N9"/>
    <mergeCell ref="X8:X9"/>
    <mergeCell ref="Q8:Q9"/>
    <mergeCell ref="R8:W8"/>
    <mergeCell ref="AH10:AH14"/>
    <mergeCell ref="Y8:Y9"/>
    <mergeCell ref="AC8:AC9"/>
    <mergeCell ref="AD8:AD9"/>
    <mergeCell ref="P8:P9"/>
    <mergeCell ref="AB10:AB14"/>
    <mergeCell ref="AA10:AA14"/>
    <mergeCell ref="AF10:AF14"/>
    <mergeCell ref="AE10:AE14"/>
    <mergeCell ref="AG10:AG14"/>
    <mergeCell ref="AN10:AN14"/>
    <mergeCell ref="A10:A14"/>
    <mergeCell ref="C10:C14"/>
    <mergeCell ref="D10:D14"/>
    <mergeCell ref="E10:E14"/>
    <mergeCell ref="F10:F14"/>
    <mergeCell ref="L10:L14"/>
    <mergeCell ref="M10:M14"/>
    <mergeCell ref="G10:G14"/>
    <mergeCell ref="H10:H14"/>
    <mergeCell ref="I10:I14"/>
    <mergeCell ref="J10:J14"/>
    <mergeCell ref="K10:K14"/>
    <mergeCell ref="B10:B14"/>
    <mergeCell ref="AI10:AI14"/>
    <mergeCell ref="AJ10:AJ14"/>
    <mergeCell ref="AK10:AK14"/>
    <mergeCell ref="AL10:AL14"/>
    <mergeCell ref="AM10:AM14"/>
    <mergeCell ref="AM15:AM19"/>
    <mergeCell ref="AM20:AM24"/>
    <mergeCell ref="AN15:AN19"/>
    <mergeCell ref="AE15:AE19"/>
    <mergeCell ref="AF15:AF19"/>
    <mergeCell ref="AG15:AG19"/>
    <mergeCell ref="AH15:AH19"/>
    <mergeCell ref="AI15:AI19"/>
    <mergeCell ref="AJ20:AJ24"/>
    <mergeCell ref="AK20:AK24"/>
    <mergeCell ref="AL20:AL24"/>
    <mergeCell ref="AN20:AN24"/>
    <mergeCell ref="AE20:AE24"/>
    <mergeCell ref="AF20:AF24"/>
    <mergeCell ref="AG20:AG24"/>
    <mergeCell ref="AH20:AH24"/>
    <mergeCell ref="AI20:AI24"/>
    <mergeCell ref="H20:H24"/>
    <mergeCell ref="I20:I24"/>
    <mergeCell ref="J20:J24"/>
    <mergeCell ref="A20:A24"/>
    <mergeCell ref="C20:C24"/>
    <mergeCell ref="D20:D24"/>
    <mergeCell ref="E20:E24"/>
    <mergeCell ref="N30:N34"/>
    <mergeCell ref="AA30:AA34"/>
    <mergeCell ref="A30:A34"/>
    <mergeCell ref="A25:A29"/>
    <mergeCell ref="C25:C29"/>
    <mergeCell ref="D25:D29"/>
    <mergeCell ref="E25:E29"/>
    <mergeCell ref="F25:F29"/>
    <mergeCell ref="G25:G29"/>
    <mergeCell ref="H25:H29"/>
    <mergeCell ref="I25:I29"/>
    <mergeCell ref="J25:J29"/>
    <mergeCell ref="F20:F24"/>
    <mergeCell ref="K20:K24"/>
    <mergeCell ref="G20:G24"/>
    <mergeCell ref="L20:L24"/>
    <mergeCell ref="M20:M24"/>
    <mergeCell ref="G35:G39"/>
    <mergeCell ref="H35:H39"/>
    <mergeCell ref="I35:I39"/>
    <mergeCell ref="AG30:AG34"/>
    <mergeCell ref="C35:C39"/>
    <mergeCell ref="D30:D34"/>
    <mergeCell ref="E30:E34"/>
    <mergeCell ref="F30:F34"/>
    <mergeCell ref="G30:G34"/>
    <mergeCell ref="H30:H34"/>
    <mergeCell ref="I30:I34"/>
    <mergeCell ref="J30:J34"/>
    <mergeCell ref="J35:J39"/>
    <mergeCell ref="AB30:AB34"/>
    <mergeCell ref="AE30:AE34"/>
    <mergeCell ref="AF30:AF34"/>
    <mergeCell ref="K30:K34"/>
    <mergeCell ref="L30:L34"/>
    <mergeCell ref="M30:M34"/>
    <mergeCell ref="K35:K39"/>
    <mergeCell ref="L35:L39"/>
    <mergeCell ref="M35:M39"/>
    <mergeCell ref="K25:K29"/>
    <mergeCell ref="L25:L29"/>
    <mergeCell ref="M25:M29"/>
    <mergeCell ref="N25:N29"/>
    <mergeCell ref="AA25:AA29"/>
    <mergeCell ref="AB25:AB29"/>
    <mergeCell ref="AE25:AE29"/>
    <mergeCell ref="AF25:AF29"/>
    <mergeCell ref="AN35:AN39"/>
    <mergeCell ref="AN30:AN34"/>
    <mergeCell ref="AH25:AH29"/>
    <mergeCell ref="AI25:AI29"/>
    <mergeCell ref="AJ25:AJ29"/>
    <mergeCell ref="AK25:AK29"/>
    <mergeCell ref="AL25:AL29"/>
    <mergeCell ref="AM25:AM29"/>
    <mergeCell ref="AN25:AN29"/>
    <mergeCell ref="AG25:AG29"/>
    <mergeCell ref="A35:A39"/>
    <mergeCell ref="D35:D39"/>
    <mergeCell ref="E35:E39"/>
    <mergeCell ref="F35:F39"/>
    <mergeCell ref="C30:C34"/>
    <mergeCell ref="B20:B24"/>
    <mergeCell ref="B25:B29"/>
    <mergeCell ref="B30:B34"/>
    <mergeCell ref="B35:B39"/>
  </mergeCells>
  <conditionalFormatting sqref="I10">
    <cfRule type="containsText" dxfId="2189" priority="767" operator="containsText" text="Muy Baja">
      <formula>NOT(ISERROR(SEARCH("Muy Baja",I10)))</formula>
    </cfRule>
    <cfRule type="containsText" dxfId="2188" priority="768" operator="containsText" text="Baja">
      <formula>NOT(ISERROR(SEARCH("Baja",I10)))</formula>
    </cfRule>
    <cfRule type="containsText" dxfId="2187" priority="892" operator="containsText" text="Muy Alta">
      <formula>NOT(ISERROR(SEARCH("Muy Alta",I10)))</formula>
    </cfRule>
    <cfRule type="containsText" dxfId="2186" priority="893" operator="containsText" text="Alta">
      <formula>NOT(ISERROR(SEARCH("Alta",I10)))</formula>
    </cfRule>
    <cfRule type="containsText" dxfId="2185" priority="894" operator="containsText" text="Media">
      <formula>NOT(ISERROR(SEARCH("Media",I10)))</formula>
    </cfRule>
    <cfRule type="containsText" dxfId="2184" priority="895" operator="containsText" text="Media">
      <formula>NOT(ISERROR(SEARCH("Media",I10)))</formula>
    </cfRule>
    <cfRule type="containsText" dxfId="2183" priority="896" operator="containsText" text="Media">
      <formula>NOT(ISERROR(SEARCH("Media",I10)))</formula>
    </cfRule>
    <cfRule type="containsText" dxfId="2182" priority="899" operator="containsText" text="Muy Baja">
      <formula>NOT(ISERROR(SEARCH("Muy Baja",I10)))</formula>
    </cfRule>
    <cfRule type="containsText" dxfId="2181" priority="900" operator="containsText" text="Baja">
      <formula>NOT(ISERROR(SEARCH("Baja",I10)))</formula>
    </cfRule>
    <cfRule type="containsText" dxfId="2180" priority="901" operator="containsText" text="Muy Baja">
      <formula>NOT(ISERROR(SEARCH("Muy Baja",I10)))</formula>
    </cfRule>
    <cfRule type="containsText" dxfId="2179" priority="902" operator="containsText" text="Muy Baja">
      <formula>NOT(ISERROR(SEARCH("Muy Baja",I10)))</formula>
    </cfRule>
    <cfRule type="containsText" dxfId="2178" priority="903" operator="containsText" text="Muy Baja">
      <formula>NOT(ISERROR(SEARCH("Muy Baja",I10)))</formula>
    </cfRule>
    <cfRule type="containsText" dxfId="2177" priority="904" operator="containsText" text="Muy Baja'Tabla probabilidad'!">
      <formula>NOT(ISERROR(SEARCH("Muy Baja'Tabla probabilidad'!",I10)))</formula>
    </cfRule>
    <cfRule type="containsText" dxfId="2176" priority="905" operator="containsText" text="Muy bajo">
      <formula>NOT(ISERROR(SEARCH("Muy bajo",I10)))</formula>
    </cfRule>
    <cfRule type="containsText" dxfId="2175" priority="914" operator="containsText" text="Alta">
      <formula>NOT(ISERROR(SEARCH("Alta",I10)))</formula>
    </cfRule>
    <cfRule type="containsText" dxfId="2174" priority="915" operator="containsText" text="Media">
      <formula>NOT(ISERROR(SEARCH("Media",I10)))</formula>
    </cfRule>
    <cfRule type="containsText" dxfId="2173" priority="916" operator="containsText" text="Baja">
      <formula>NOT(ISERROR(SEARCH("Baja",I10)))</formula>
    </cfRule>
    <cfRule type="containsText" dxfId="2172" priority="917" operator="containsText" text="Muy baja">
      <formula>NOT(ISERROR(SEARCH("Muy baja",I10)))</formula>
    </cfRule>
    <cfRule type="cellIs" dxfId="2171" priority="920" operator="between">
      <formula>1</formula>
      <formula>2</formula>
    </cfRule>
    <cfRule type="cellIs" dxfId="2170" priority="921" operator="between">
      <formula>0</formula>
      <formula>2</formula>
    </cfRule>
  </conditionalFormatting>
  <conditionalFormatting sqref="I10">
    <cfRule type="containsText" dxfId="2169" priority="770" operator="containsText" text="Muy Alta">
      <formula>NOT(ISERROR(SEARCH("Muy Alta",I10)))</formula>
    </cfRule>
  </conditionalFormatting>
  <conditionalFormatting sqref="L10 L15 L20 L25 L30">
    <cfRule type="containsText" dxfId="2168" priority="761" operator="containsText" text="Catastrófico">
      <formula>NOT(ISERROR(SEARCH("Catastrófico",L10)))</formula>
    </cfRule>
    <cfRule type="containsText" dxfId="2167" priority="762" operator="containsText" text="Mayor">
      <formula>NOT(ISERROR(SEARCH("Mayor",L10)))</formula>
    </cfRule>
    <cfRule type="containsText" dxfId="2166" priority="763" operator="containsText" text="Alta">
      <formula>NOT(ISERROR(SEARCH("Alta",L10)))</formula>
    </cfRule>
    <cfRule type="containsText" dxfId="2165" priority="764" operator="containsText" text="Moderado">
      <formula>NOT(ISERROR(SEARCH("Moderado",L10)))</formula>
    </cfRule>
    <cfRule type="containsText" dxfId="2164" priority="765" operator="containsText" text="Menor">
      <formula>NOT(ISERROR(SEARCH("Menor",L10)))</formula>
    </cfRule>
    <cfRule type="containsText" dxfId="2163" priority="766" operator="containsText" text="Leve">
      <formula>NOT(ISERROR(SEARCH("Leve",L10)))</formula>
    </cfRule>
  </conditionalFormatting>
  <conditionalFormatting sqref="N10 N15 N20 N25">
    <cfRule type="containsText" dxfId="2162" priority="756" operator="containsText" text="Extremo">
      <formula>NOT(ISERROR(SEARCH("Extremo",N10)))</formula>
    </cfRule>
    <cfRule type="containsText" dxfId="2161" priority="757" operator="containsText" text="Alto">
      <formula>NOT(ISERROR(SEARCH("Alto",N10)))</formula>
    </cfRule>
    <cfRule type="containsText" dxfId="2160" priority="758" operator="containsText" text="Bajo">
      <formula>NOT(ISERROR(SEARCH("Bajo",N10)))</formula>
    </cfRule>
    <cfRule type="containsText" dxfId="2159" priority="759" operator="containsText" text="Moderado">
      <formula>NOT(ISERROR(SEARCH("Moderado",N10)))</formula>
    </cfRule>
    <cfRule type="containsText" dxfId="2158" priority="760" operator="containsText" text="Extremo">
      <formula>NOT(ISERROR(SEARCH("Extremo",N10)))</formula>
    </cfRule>
  </conditionalFormatting>
  <conditionalFormatting sqref="M10 M15 M20 M25 M30">
    <cfRule type="containsText" dxfId="2157" priority="750" operator="containsText" text="Catastrófico">
      <formula>NOT(ISERROR(SEARCH("Catastrófico",M10)))</formula>
    </cfRule>
    <cfRule type="containsText" dxfId="2156" priority="751" operator="containsText" text="Mayor">
      <formula>NOT(ISERROR(SEARCH("Mayor",M10)))</formula>
    </cfRule>
    <cfRule type="containsText" dxfId="2155" priority="752" operator="containsText" text="Alta">
      <formula>NOT(ISERROR(SEARCH("Alta",M10)))</formula>
    </cfRule>
    <cfRule type="containsText" dxfId="2154" priority="753" operator="containsText" text="Moderado">
      <formula>NOT(ISERROR(SEARCH("Moderado",M10)))</formula>
    </cfRule>
    <cfRule type="containsText" dxfId="2153" priority="754" operator="containsText" text="Menor">
      <formula>NOT(ISERROR(SEARCH("Menor",M10)))</formula>
    </cfRule>
    <cfRule type="containsText" dxfId="2152" priority="755" operator="containsText" text="Leve">
      <formula>NOT(ISERROR(SEARCH("Leve",M10)))</formula>
    </cfRule>
  </conditionalFormatting>
  <conditionalFormatting sqref="Y10:Y14">
    <cfRule type="containsText" dxfId="2151" priority="684" operator="containsText" text="Muy Alta">
      <formula>NOT(ISERROR(SEARCH("Muy Alta",Y10)))</formula>
    </cfRule>
    <cfRule type="containsText" dxfId="2150" priority="685" operator="containsText" text="Alta">
      <formula>NOT(ISERROR(SEARCH("Alta",Y10)))</formula>
    </cfRule>
    <cfRule type="containsText" dxfId="2149" priority="686" operator="containsText" text="Media">
      <formula>NOT(ISERROR(SEARCH("Media",Y10)))</formula>
    </cfRule>
    <cfRule type="containsText" dxfId="2148" priority="687" operator="containsText" text="Muy Baja">
      <formula>NOT(ISERROR(SEARCH("Muy Baja",Y10)))</formula>
    </cfRule>
    <cfRule type="containsText" dxfId="2147" priority="688" operator="containsText" text="Baja">
      <formula>NOT(ISERROR(SEARCH("Baja",Y10)))</formula>
    </cfRule>
    <cfRule type="containsText" dxfId="2146" priority="689" operator="containsText" text="Muy Baja">
      <formula>NOT(ISERROR(SEARCH("Muy Baja",Y10)))</formula>
    </cfRule>
  </conditionalFormatting>
  <conditionalFormatting sqref="AC10:AC14">
    <cfRule type="containsText" dxfId="2145" priority="679" operator="containsText" text="Catastrófico">
      <formula>NOT(ISERROR(SEARCH("Catastrófico",AC10)))</formula>
    </cfRule>
    <cfRule type="containsText" dxfId="2144" priority="680" operator="containsText" text="Mayor">
      <formula>NOT(ISERROR(SEARCH("Mayor",AC10)))</formula>
    </cfRule>
    <cfRule type="containsText" dxfId="2143" priority="681" operator="containsText" text="Moderado">
      <formula>NOT(ISERROR(SEARCH("Moderado",AC10)))</formula>
    </cfRule>
    <cfRule type="containsText" dxfId="2142" priority="682" operator="containsText" text="Menor">
      <formula>NOT(ISERROR(SEARCH("Menor",AC10)))</formula>
    </cfRule>
    <cfRule type="containsText" dxfId="2141" priority="683" operator="containsText" text="Leve">
      <formula>NOT(ISERROR(SEARCH("Leve",AC10)))</formula>
    </cfRule>
  </conditionalFormatting>
  <conditionalFormatting sqref="AG10">
    <cfRule type="containsText" dxfId="2140" priority="670" operator="containsText" text="Extremo">
      <formula>NOT(ISERROR(SEARCH("Extremo",AG10)))</formula>
    </cfRule>
    <cfRule type="containsText" dxfId="2139" priority="671" operator="containsText" text="Alto">
      <formula>NOT(ISERROR(SEARCH("Alto",AG10)))</formula>
    </cfRule>
    <cfRule type="containsText" dxfId="2138" priority="672" operator="containsText" text="Moderado">
      <formula>NOT(ISERROR(SEARCH("Moderado",AG10)))</formula>
    </cfRule>
    <cfRule type="containsText" dxfId="2137" priority="673" operator="containsText" text="Menor">
      <formula>NOT(ISERROR(SEARCH("Menor",AG10)))</formula>
    </cfRule>
    <cfRule type="containsText" dxfId="2136" priority="674" operator="containsText" text="Bajo">
      <formula>NOT(ISERROR(SEARCH("Bajo",AG10)))</formula>
    </cfRule>
    <cfRule type="containsText" dxfId="2135" priority="675" operator="containsText" text="Moderado">
      <formula>NOT(ISERROR(SEARCH("Moderado",AG10)))</formula>
    </cfRule>
    <cfRule type="containsText" dxfId="2134" priority="676" operator="containsText" text="Extremo">
      <formula>NOT(ISERROR(SEARCH("Extremo",AG10)))</formula>
    </cfRule>
    <cfRule type="containsText" dxfId="2133" priority="677" operator="containsText" text="Baja">
      <formula>NOT(ISERROR(SEARCH("Baja",AG10)))</formula>
    </cfRule>
    <cfRule type="containsText" dxfId="2132" priority="678" operator="containsText" text="Alto">
      <formula>NOT(ISERROR(SEARCH("Alto",AG10)))</formula>
    </cfRule>
  </conditionalFormatting>
  <conditionalFormatting sqref="AA10:AA34">
    <cfRule type="containsText" dxfId="2131" priority="70" operator="containsText" text="Muy Baja">
      <formula>NOT(ISERROR(SEARCH("Muy Baja",AA10)))</formula>
    </cfRule>
    <cfRule type="containsText" dxfId="2130" priority="659" operator="containsText" text="Muy Alta">
      <formula>NOT(ISERROR(SEARCH("Muy Alta",AA10)))</formula>
    </cfRule>
    <cfRule type="containsText" dxfId="2129" priority="660" operator="containsText" text="Alta">
      <formula>NOT(ISERROR(SEARCH("Alta",AA10)))</formula>
    </cfRule>
    <cfRule type="containsText" dxfId="2128" priority="661" operator="containsText" text="Media">
      <formula>NOT(ISERROR(SEARCH("Media",AA10)))</formula>
    </cfRule>
    <cfRule type="containsText" dxfId="2127" priority="662" operator="containsText" text="Baja">
      <formula>NOT(ISERROR(SEARCH("Baja",AA10)))</formula>
    </cfRule>
    <cfRule type="containsText" dxfId="2126" priority="663" operator="containsText" text="Muy Baja">
      <formula>NOT(ISERROR(SEARCH("Muy Baja",AA10)))</formula>
    </cfRule>
  </conditionalFormatting>
  <conditionalFormatting sqref="AE10:AE14">
    <cfRule type="containsText" dxfId="2125" priority="654" operator="containsText" text="Catastrófico">
      <formula>NOT(ISERROR(SEARCH("Catastrófico",AE10)))</formula>
    </cfRule>
    <cfRule type="containsText" dxfId="2124" priority="655" operator="containsText" text="Moderado">
      <formula>NOT(ISERROR(SEARCH("Moderado",AE10)))</formula>
    </cfRule>
    <cfRule type="containsText" dxfId="2123" priority="656" operator="containsText" text="Menor">
      <formula>NOT(ISERROR(SEARCH("Menor",AE10)))</formula>
    </cfRule>
    <cfRule type="containsText" dxfId="2122" priority="657" operator="containsText" text="Leve">
      <formula>NOT(ISERROR(SEARCH("Leve",AE10)))</formula>
    </cfRule>
    <cfRule type="containsText" dxfId="2121" priority="658" operator="containsText" text="Mayor">
      <formula>NOT(ISERROR(SEARCH("Mayor",AE10)))</formula>
    </cfRule>
  </conditionalFormatting>
  <conditionalFormatting sqref="I15 I20 I25">
    <cfRule type="containsText" dxfId="2120" priority="631" operator="containsText" text="Muy Baja">
      <formula>NOT(ISERROR(SEARCH("Muy Baja",I15)))</formula>
    </cfRule>
    <cfRule type="containsText" dxfId="2119" priority="632" operator="containsText" text="Baja">
      <formula>NOT(ISERROR(SEARCH("Baja",I15)))</formula>
    </cfRule>
    <cfRule type="containsText" dxfId="2118" priority="634" operator="containsText" text="Muy Alta">
      <formula>NOT(ISERROR(SEARCH("Muy Alta",I15)))</formula>
    </cfRule>
    <cfRule type="containsText" dxfId="2117" priority="635" operator="containsText" text="Alta">
      <formula>NOT(ISERROR(SEARCH("Alta",I15)))</formula>
    </cfRule>
    <cfRule type="containsText" dxfId="2116" priority="636" operator="containsText" text="Media">
      <formula>NOT(ISERROR(SEARCH("Media",I15)))</formula>
    </cfRule>
    <cfRule type="containsText" dxfId="2115" priority="637" operator="containsText" text="Media">
      <formula>NOT(ISERROR(SEARCH("Media",I15)))</formula>
    </cfRule>
    <cfRule type="containsText" dxfId="2114" priority="638" operator="containsText" text="Media">
      <formula>NOT(ISERROR(SEARCH("Media",I15)))</formula>
    </cfRule>
    <cfRule type="containsText" dxfId="2113" priority="639" operator="containsText" text="Muy Baja">
      <formula>NOT(ISERROR(SEARCH("Muy Baja",I15)))</formula>
    </cfRule>
    <cfRule type="containsText" dxfId="2112" priority="640" operator="containsText" text="Baja">
      <formula>NOT(ISERROR(SEARCH("Baja",I15)))</formula>
    </cfRule>
    <cfRule type="containsText" dxfId="2111" priority="641" operator="containsText" text="Muy Baja">
      <formula>NOT(ISERROR(SEARCH("Muy Baja",I15)))</formula>
    </cfRule>
    <cfRule type="containsText" dxfId="2110" priority="642" operator="containsText" text="Muy Baja">
      <formula>NOT(ISERROR(SEARCH("Muy Baja",I15)))</formula>
    </cfRule>
    <cfRule type="containsText" dxfId="2109" priority="643" operator="containsText" text="Muy Baja">
      <formula>NOT(ISERROR(SEARCH("Muy Baja",I15)))</formula>
    </cfRule>
    <cfRule type="containsText" dxfId="2108" priority="644" operator="containsText" text="Muy Baja'Tabla probabilidad'!">
      <formula>NOT(ISERROR(SEARCH("Muy Baja'Tabla probabilidad'!",I15)))</formula>
    </cfRule>
    <cfRule type="containsText" dxfId="2107" priority="645" operator="containsText" text="Muy bajo">
      <formula>NOT(ISERROR(SEARCH("Muy bajo",I15)))</formula>
    </cfRule>
    <cfRule type="containsText" dxfId="2106" priority="646" operator="containsText" text="Alta">
      <formula>NOT(ISERROR(SEARCH("Alta",I15)))</formula>
    </cfRule>
    <cfRule type="containsText" dxfId="2105" priority="647" operator="containsText" text="Media">
      <formula>NOT(ISERROR(SEARCH("Media",I15)))</formula>
    </cfRule>
    <cfRule type="containsText" dxfId="2104" priority="648" operator="containsText" text="Baja">
      <formula>NOT(ISERROR(SEARCH("Baja",I15)))</formula>
    </cfRule>
    <cfRule type="containsText" dxfId="2103" priority="649" operator="containsText" text="Muy baja">
      <formula>NOT(ISERROR(SEARCH("Muy baja",I15)))</formula>
    </cfRule>
    <cfRule type="cellIs" dxfId="2102" priority="652" operator="between">
      <formula>1</formula>
      <formula>2</formula>
    </cfRule>
    <cfRule type="cellIs" dxfId="2101" priority="653" operator="between">
      <formula>0</formula>
      <formula>2</formula>
    </cfRule>
  </conditionalFormatting>
  <conditionalFormatting sqref="I15 I20 I25">
    <cfRule type="containsText" dxfId="2100" priority="633" operator="containsText" text="Muy Alta">
      <formula>NOT(ISERROR(SEARCH("Muy Alta",I15)))</formula>
    </cfRule>
  </conditionalFormatting>
  <conditionalFormatting sqref="Y15:Y19">
    <cfRule type="containsText" dxfId="2099" priority="625" operator="containsText" text="Muy Alta">
      <formula>NOT(ISERROR(SEARCH("Muy Alta",Y15)))</formula>
    </cfRule>
    <cfRule type="containsText" dxfId="2098" priority="626" operator="containsText" text="Alta">
      <formula>NOT(ISERROR(SEARCH("Alta",Y15)))</formula>
    </cfRule>
    <cfRule type="containsText" dxfId="2097" priority="627" operator="containsText" text="Media">
      <formula>NOT(ISERROR(SEARCH("Media",Y15)))</formula>
    </cfRule>
    <cfRule type="containsText" dxfId="2096" priority="628" operator="containsText" text="Muy Baja">
      <formula>NOT(ISERROR(SEARCH("Muy Baja",Y15)))</formula>
    </cfRule>
    <cfRule type="containsText" dxfId="2095" priority="629" operator="containsText" text="Baja">
      <formula>NOT(ISERROR(SEARCH("Baja",Y15)))</formula>
    </cfRule>
    <cfRule type="containsText" dxfId="2094" priority="630" operator="containsText" text="Muy Baja">
      <formula>NOT(ISERROR(SEARCH("Muy Baja",Y15)))</formula>
    </cfRule>
  </conditionalFormatting>
  <conditionalFormatting sqref="AC15:AC19">
    <cfRule type="containsText" dxfId="2093" priority="620" operator="containsText" text="Catastrófico">
      <formula>NOT(ISERROR(SEARCH("Catastrófico",AC15)))</formula>
    </cfRule>
    <cfRule type="containsText" dxfId="2092" priority="621" operator="containsText" text="Mayor">
      <formula>NOT(ISERROR(SEARCH("Mayor",AC15)))</formula>
    </cfRule>
    <cfRule type="containsText" dxfId="2091" priority="622" operator="containsText" text="Moderado">
      <formula>NOT(ISERROR(SEARCH("Moderado",AC15)))</formula>
    </cfRule>
    <cfRule type="containsText" dxfId="2090" priority="623" operator="containsText" text="Menor">
      <formula>NOT(ISERROR(SEARCH("Menor",AC15)))</formula>
    </cfRule>
    <cfRule type="containsText" dxfId="2089" priority="624" operator="containsText" text="Leve">
      <formula>NOT(ISERROR(SEARCH("Leve",AC15)))</formula>
    </cfRule>
  </conditionalFormatting>
  <conditionalFormatting sqref="AG15">
    <cfRule type="containsText" dxfId="2088" priority="611" operator="containsText" text="Extremo">
      <formula>NOT(ISERROR(SEARCH("Extremo",AG15)))</formula>
    </cfRule>
    <cfRule type="containsText" dxfId="2087" priority="612" operator="containsText" text="Alto">
      <formula>NOT(ISERROR(SEARCH("Alto",AG15)))</formula>
    </cfRule>
    <cfRule type="containsText" dxfId="2086" priority="613" operator="containsText" text="Moderado">
      <formula>NOT(ISERROR(SEARCH("Moderado",AG15)))</formula>
    </cfRule>
    <cfRule type="containsText" dxfId="2085" priority="614" operator="containsText" text="Menor">
      <formula>NOT(ISERROR(SEARCH("Menor",AG15)))</formula>
    </cfRule>
    <cfRule type="containsText" dxfId="2084" priority="615" operator="containsText" text="Bajo">
      <formula>NOT(ISERROR(SEARCH("Bajo",AG15)))</formula>
    </cfRule>
    <cfRule type="containsText" dxfId="2083" priority="616" operator="containsText" text="Moderado">
      <formula>NOT(ISERROR(SEARCH("Moderado",AG15)))</formula>
    </cfRule>
    <cfRule type="containsText" dxfId="2082" priority="617" operator="containsText" text="Extremo">
      <formula>NOT(ISERROR(SEARCH("Extremo",AG15)))</formula>
    </cfRule>
    <cfRule type="containsText" dxfId="2081" priority="618" operator="containsText" text="Baja">
      <formula>NOT(ISERROR(SEARCH("Baja",AG15)))</formula>
    </cfRule>
    <cfRule type="containsText" dxfId="2080" priority="619" operator="containsText" text="Alto">
      <formula>NOT(ISERROR(SEARCH("Alto",AG15)))</formula>
    </cfRule>
  </conditionalFormatting>
  <conditionalFormatting sqref="AE15:AE19">
    <cfRule type="containsText" dxfId="2079" priority="601" operator="containsText" text="Catastrófico">
      <formula>NOT(ISERROR(SEARCH("Catastrófico",AE15)))</formula>
    </cfRule>
    <cfRule type="containsText" dxfId="2078" priority="602" operator="containsText" text="Moderado">
      <formula>NOT(ISERROR(SEARCH("Moderado",AE15)))</formula>
    </cfRule>
    <cfRule type="containsText" dxfId="2077" priority="603" operator="containsText" text="Menor">
      <formula>NOT(ISERROR(SEARCH("Menor",AE15)))</formula>
    </cfRule>
    <cfRule type="containsText" dxfId="2076" priority="604" operator="containsText" text="Leve">
      <formula>NOT(ISERROR(SEARCH("Leve",AE15)))</formula>
    </cfRule>
    <cfRule type="containsText" dxfId="2075" priority="605" operator="containsText" text="Mayor">
      <formula>NOT(ISERROR(SEARCH("Mayor",AE15)))</formula>
    </cfRule>
  </conditionalFormatting>
  <conditionalFormatting sqref="Y20:Y24">
    <cfRule type="containsText" dxfId="2074" priority="595" operator="containsText" text="Muy Alta">
      <formula>NOT(ISERROR(SEARCH("Muy Alta",Y20)))</formula>
    </cfRule>
    <cfRule type="containsText" dxfId="2073" priority="596" operator="containsText" text="Alta">
      <formula>NOT(ISERROR(SEARCH("Alta",Y20)))</formula>
    </cfRule>
    <cfRule type="containsText" dxfId="2072" priority="597" operator="containsText" text="Media">
      <formula>NOT(ISERROR(SEARCH("Media",Y20)))</formula>
    </cfRule>
    <cfRule type="containsText" dxfId="2071" priority="598" operator="containsText" text="Muy Baja">
      <formula>NOT(ISERROR(SEARCH("Muy Baja",Y20)))</formula>
    </cfRule>
    <cfRule type="containsText" dxfId="2070" priority="599" operator="containsText" text="Baja">
      <formula>NOT(ISERROR(SEARCH("Baja",Y20)))</formula>
    </cfRule>
    <cfRule type="containsText" dxfId="2069" priority="600" operator="containsText" text="Muy Baja">
      <formula>NOT(ISERROR(SEARCH("Muy Baja",Y20)))</formula>
    </cfRule>
  </conditionalFormatting>
  <conditionalFormatting sqref="AC20:AC24">
    <cfRule type="containsText" dxfId="2068" priority="590" operator="containsText" text="Catastrófico">
      <formula>NOT(ISERROR(SEARCH("Catastrófico",AC20)))</formula>
    </cfRule>
    <cfRule type="containsText" dxfId="2067" priority="591" operator="containsText" text="Mayor">
      <formula>NOT(ISERROR(SEARCH("Mayor",AC20)))</formula>
    </cfRule>
    <cfRule type="containsText" dxfId="2066" priority="592" operator="containsText" text="Moderado">
      <formula>NOT(ISERROR(SEARCH("Moderado",AC20)))</formula>
    </cfRule>
    <cfRule type="containsText" dxfId="2065" priority="593" operator="containsText" text="Menor">
      <formula>NOT(ISERROR(SEARCH("Menor",AC20)))</formula>
    </cfRule>
    <cfRule type="containsText" dxfId="2064" priority="594" operator="containsText" text="Leve">
      <formula>NOT(ISERROR(SEARCH("Leve",AC20)))</formula>
    </cfRule>
  </conditionalFormatting>
  <conditionalFormatting sqref="AG20">
    <cfRule type="containsText" dxfId="2063" priority="581" operator="containsText" text="Extremo">
      <formula>NOT(ISERROR(SEARCH("Extremo",AG20)))</formula>
    </cfRule>
    <cfRule type="containsText" dxfId="2062" priority="582" operator="containsText" text="Alto">
      <formula>NOT(ISERROR(SEARCH("Alto",AG20)))</formula>
    </cfRule>
    <cfRule type="containsText" dxfId="2061" priority="583" operator="containsText" text="Moderado">
      <formula>NOT(ISERROR(SEARCH("Moderado",AG20)))</formula>
    </cfRule>
    <cfRule type="containsText" dxfId="2060" priority="584" operator="containsText" text="Menor">
      <formula>NOT(ISERROR(SEARCH("Menor",AG20)))</formula>
    </cfRule>
    <cfRule type="containsText" dxfId="2059" priority="585" operator="containsText" text="Bajo">
      <formula>NOT(ISERROR(SEARCH("Bajo",AG20)))</formula>
    </cfRule>
    <cfRule type="containsText" dxfId="2058" priority="586" operator="containsText" text="Moderado">
      <formula>NOT(ISERROR(SEARCH("Moderado",AG20)))</formula>
    </cfRule>
    <cfRule type="containsText" dxfId="2057" priority="587" operator="containsText" text="Extremo">
      <formula>NOT(ISERROR(SEARCH("Extremo",AG20)))</formula>
    </cfRule>
    <cfRule type="containsText" dxfId="2056" priority="588" operator="containsText" text="Baja">
      <formula>NOT(ISERROR(SEARCH("Baja",AG20)))</formula>
    </cfRule>
    <cfRule type="containsText" dxfId="2055" priority="589" operator="containsText" text="Alto">
      <formula>NOT(ISERROR(SEARCH("Alto",AG20)))</formula>
    </cfRule>
  </conditionalFormatting>
  <conditionalFormatting sqref="AE20:AE24">
    <cfRule type="containsText" dxfId="2054" priority="571" operator="containsText" text="Catastrófico">
      <formula>NOT(ISERROR(SEARCH("Catastrófico",AE20)))</formula>
    </cfRule>
    <cfRule type="containsText" dxfId="2053" priority="572" operator="containsText" text="Moderado">
      <formula>NOT(ISERROR(SEARCH("Moderado",AE20)))</formula>
    </cfRule>
    <cfRule type="containsText" dxfId="2052" priority="573" operator="containsText" text="Menor">
      <formula>NOT(ISERROR(SEARCH("Menor",AE20)))</formula>
    </cfRule>
    <cfRule type="containsText" dxfId="2051" priority="574" operator="containsText" text="Leve">
      <formula>NOT(ISERROR(SEARCH("Leve",AE20)))</formula>
    </cfRule>
    <cfRule type="containsText" dxfId="2050" priority="575" operator="containsText" text="Mayor">
      <formula>NOT(ISERROR(SEARCH("Mayor",AE20)))</formula>
    </cfRule>
  </conditionalFormatting>
  <conditionalFormatting sqref="Y25:Y29">
    <cfRule type="containsText" dxfId="2049" priority="535" operator="containsText" text="Muy Alta">
      <formula>NOT(ISERROR(SEARCH("Muy Alta",Y25)))</formula>
    </cfRule>
    <cfRule type="containsText" dxfId="2048" priority="536" operator="containsText" text="Alta">
      <formula>NOT(ISERROR(SEARCH("Alta",Y25)))</formula>
    </cfRule>
    <cfRule type="containsText" dxfId="2047" priority="537" operator="containsText" text="Media">
      <formula>NOT(ISERROR(SEARCH("Media",Y25)))</formula>
    </cfRule>
    <cfRule type="containsText" dxfId="2046" priority="538" operator="containsText" text="Muy Baja">
      <formula>NOT(ISERROR(SEARCH("Muy Baja",Y25)))</formula>
    </cfRule>
    <cfRule type="containsText" dxfId="2045" priority="539" operator="containsText" text="Baja">
      <formula>NOT(ISERROR(SEARCH("Baja",Y25)))</formula>
    </cfRule>
    <cfRule type="containsText" dxfId="2044" priority="540" operator="containsText" text="Muy Baja">
      <formula>NOT(ISERROR(SEARCH("Muy Baja",Y25)))</formula>
    </cfRule>
  </conditionalFormatting>
  <conditionalFormatting sqref="AC25:AC29">
    <cfRule type="containsText" dxfId="2043" priority="530" operator="containsText" text="Catastrófico">
      <formula>NOT(ISERROR(SEARCH("Catastrófico",AC25)))</formula>
    </cfRule>
    <cfRule type="containsText" dxfId="2042" priority="531" operator="containsText" text="Mayor">
      <formula>NOT(ISERROR(SEARCH("Mayor",AC25)))</formula>
    </cfRule>
    <cfRule type="containsText" dxfId="2041" priority="532" operator="containsText" text="Moderado">
      <formula>NOT(ISERROR(SEARCH("Moderado",AC25)))</formula>
    </cfRule>
    <cfRule type="containsText" dxfId="2040" priority="533" operator="containsText" text="Menor">
      <formula>NOT(ISERROR(SEARCH("Menor",AC25)))</formula>
    </cfRule>
    <cfRule type="containsText" dxfId="2039" priority="534" operator="containsText" text="Leve">
      <formula>NOT(ISERROR(SEARCH("Leve",AC25)))</formula>
    </cfRule>
  </conditionalFormatting>
  <conditionalFormatting sqref="AG25">
    <cfRule type="containsText" dxfId="2038" priority="521" operator="containsText" text="Extremo">
      <formula>NOT(ISERROR(SEARCH("Extremo",AG25)))</formula>
    </cfRule>
    <cfRule type="containsText" dxfId="2037" priority="522" operator="containsText" text="Alto">
      <formula>NOT(ISERROR(SEARCH("Alto",AG25)))</formula>
    </cfRule>
    <cfRule type="containsText" dxfId="2036" priority="523" operator="containsText" text="Moderado">
      <formula>NOT(ISERROR(SEARCH("Moderado",AG25)))</formula>
    </cfRule>
    <cfRule type="containsText" dxfId="2035" priority="524" operator="containsText" text="Menor">
      <formula>NOT(ISERROR(SEARCH("Menor",AG25)))</formula>
    </cfRule>
    <cfRule type="containsText" dxfId="2034" priority="525" operator="containsText" text="Bajo">
      <formula>NOT(ISERROR(SEARCH("Bajo",AG25)))</formula>
    </cfRule>
    <cfRule type="containsText" dxfId="2033" priority="526" operator="containsText" text="Moderado">
      <formula>NOT(ISERROR(SEARCH("Moderado",AG25)))</formula>
    </cfRule>
    <cfRule type="containsText" dxfId="2032" priority="527" operator="containsText" text="Extremo">
      <formula>NOT(ISERROR(SEARCH("Extremo",AG25)))</formula>
    </cfRule>
    <cfRule type="containsText" dxfId="2031" priority="528" operator="containsText" text="Baja">
      <formula>NOT(ISERROR(SEARCH("Baja",AG25)))</formula>
    </cfRule>
    <cfRule type="containsText" dxfId="2030" priority="529" operator="containsText" text="Alto">
      <formula>NOT(ISERROR(SEARCH("Alto",AG25)))</formula>
    </cfRule>
  </conditionalFormatting>
  <conditionalFormatting sqref="AE25:AE29">
    <cfRule type="containsText" dxfId="2029" priority="511" operator="containsText" text="Catastrófico">
      <formula>NOT(ISERROR(SEARCH("Catastrófico",AE25)))</formula>
    </cfRule>
    <cfRule type="containsText" dxfId="2028" priority="512" operator="containsText" text="Moderado">
      <formula>NOT(ISERROR(SEARCH("Moderado",AE25)))</formula>
    </cfRule>
    <cfRule type="containsText" dxfId="2027" priority="513" operator="containsText" text="Menor">
      <formula>NOT(ISERROR(SEARCH("Menor",AE25)))</formula>
    </cfRule>
    <cfRule type="containsText" dxfId="2026" priority="514" operator="containsText" text="Leve">
      <formula>NOT(ISERROR(SEARCH("Leve",AE25)))</formula>
    </cfRule>
    <cfRule type="containsText" dxfId="2025" priority="515" operator="containsText" text="Mayor">
      <formula>NOT(ISERROR(SEARCH("Mayor",AE25)))</formula>
    </cfRule>
  </conditionalFormatting>
  <conditionalFormatting sqref="N30">
    <cfRule type="containsText" dxfId="2024" priority="500" operator="containsText" text="Extremo">
      <formula>NOT(ISERROR(SEARCH("Extremo",N30)))</formula>
    </cfRule>
    <cfRule type="containsText" dxfId="2023" priority="501" operator="containsText" text="Alto">
      <formula>NOT(ISERROR(SEARCH("Alto",N30)))</formula>
    </cfRule>
    <cfRule type="containsText" dxfId="2022" priority="502" operator="containsText" text="Bajo">
      <formula>NOT(ISERROR(SEARCH("Bajo",N30)))</formula>
    </cfRule>
    <cfRule type="containsText" dxfId="2021" priority="503" operator="containsText" text="Moderado">
      <formula>NOT(ISERROR(SEARCH("Moderado",N30)))</formula>
    </cfRule>
    <cfRule type="containsText" dxfId="2020" priority="504" operator="containsText" text="Extremo">
      <formula>NOT(ISERROR(SEARCH("Extremo",N30)))</formula>
    </cfRule>
  </conditionalFormatting>
  <conditionalFormatting sqref="I30">
    <cfRule type="containsText" dxfId="2019" priority="471" operator="containsText" text="Muy Baja">
      <formula>NOT(ISERROR(SEARCH("Muy Baja",I30)))</formula>
    </cfRule>
    <cfRule type="containsText" dxfId="2018" priority="472" operator="containsText" text="Baja">
      <formula>NOT(ISERROR(SEARCH("Baja",I30)))</formula>
    </cfRule>
    <cfRule type="containsText" dxfId="2017" priority="474" operator="containsText" text="Muy Alta">
      <formula>NOT(ISERROR(SEARCH("Muy Alta",I30)))</formula>
    </cfRule>
    <cfRule type="containsText" dxfId="2016" priority="475" operator="containsText" text="Alta">
      <formula>NOT(ISERROR(SEARCH("Alta",I30)))</formula>
    </cfRule>
    <cfRule type="containsText" dxfId="2015" priority="476" operator="containsText" text="Media">
      <formula>NOT(ISERROR(SEARCH("Media",I30)))</formula>
    </cfRule>
    <cfRule type="containsText" dxfId="2014" priority="477" operator="containsText" text="Media">
      <formula>NOT(ISERROR(SEARCH("Media",I30)))</formula>
    </cfRule>
    <cfRule type="containsText" dxfId="2013" priority="478" operator="containsText" text="Media">
      <formula>NOT(ISERROR(SEARCH("Media",I30)))</formula>
    </cfRule>
    <cfRule type="containsText" dxfId="2012" priority="479" operator="containsText" text="Muy Baja">
      <formula>NOT(ISERROR(SEARCH("Muy Baja",I30)))</formula>
    </cfRule>
    <cfRule type="containsText" dxfId="2011" priority="480" operator="containsText" text="Baja">
      <formula>NOT(ISERROR(SEARCH("Baja",I30)))</formula>
    </cfRule>
    <cfRule type="containsText" dxfId="2010" priority="481" operator="containsText" text="Muy Baja">
      <formula>NOT(ISERROR(SEARCH("Muy Baja",I30)))</formula>
    </cfRule>
    <cfRule type="containsText" dxfId="2009" priority="482" operator="containsText" text="Muy Baja">
      <formula>NOT(ISERROR(SEARCH("Muy Baja",I30)))</formula>
    </cfRule>
    <cfRule type="containsText" dxfId="2008" priority="483" operator="containsText" text="Muy Baja">
      <formula>NOT(ISERROR(SEARCH("Muy Baja",I30)))</formula>
    </cfRule>
    <cfRule type="containsText" dxfId="2007" priority="484" operator="containsText" text="Muy Baja'Tabla probabilidad'!">
      <formula>NOT(ISERROR(SEARCH("Muy Baja'Tabla probabilidad'!",I30)))</formula>
    </cfRule>
    <cfRule type="containsText" dxfId="2006" priority="485" operator="containsText" text="Muy bajo">
      <formula>NOT(ISERROR(SEARCH("Muy bajo",I30)))</formula>
    </cfRule>
    <cfRule type="containsText" dxfId="2005" priority="486" operator="containsText" text="Alta">
      <formula>NOT(ISERROR(SEARCH("Alta",I30)))</formula>
    </cfRule>
    <cfRule type="containsText" dxfId="2004" priority="487" operator="containsText" text="Media">
      <formula>NOT(ISERROR(SEARCH("Media",I30)))</formula>
    </cfRule>
    <cfRule type="containsText" dxfId="2003" priority="488" operator="containsText" text="Baja">
      <formula>NOT(ISERROR(SEARCH("Baja",I30)))</formula>
    </cfRule>
    <cfRule type="containsText" dxfId="2002" priority="489" operator="containsText" text="Muy baja">
      <formula>NOT(ISERROR(SEARCH("Muy baja",I30)))</formula>
    </cfRule>
    <cfRule type="cellIs" dxfId="2001" priority="492" operator="between">
      <formula>1</formula>
      <formula>2</formula>
    </cfRule>
    <cfRule type="cellIs" dxfId="2000" priority="493" operator="between">
      <formula>0</formula>
      <formula>2</formula>
    </cfRule>
  </conditionalFormatting>
  <conditionalFormatting sqref="I30">
    <cfRule type="containsText" dxfId="1999" priority="473" operator="containsText" text="Muy Alta">
      <formula>NOT(ISERROR(SEARCH("Muy Alta",I30)))</formula>
    </cfRule>
  </conditionalFormatting>
  <conditionalFormatting sqref="Y30:Y34">
    <cfRule type="containsText" dxfId="1998" priority="465" operator="containsText" text="Muy Alta">
      <formula>NOT(ISERROR(SEARCH("Muy Alta",Y30)))</formula>
    </cfRule>
    <cfRule type="containsText" dxfId="1997" priority="466" operator="containsText" text="Alta">
      <formula>NOT(ISERROR(SEARCH("Alta",Y30)))</formula>
    </cfRule>
    <cfRule type="containsText" dxfId="1996" priority="467" operator="containsText" text="Media">
      <formula>NOT(ISERROR(SEARCH("Media",Y30)))</formula>
    </cfRule>
    <cfRule type="containsText" dxfId="1995" priority="468" operator="containsText" text="Muy Baja">
      <formula>NOT(ISERROR(SEARCH("Muy Baja",Y30)))</formula>
    </cfRule>
    <cfRule type="containsText" dxfId="1994" priority="469" operator="containsText" text="Baja">
      <formula>NOT(ISERROR(SEARCH("Baja",Y30)))</formula>
    </cfRule>
    <cfRule type="containsText" dxfId="1993" priority="470" operator="containsText" text="Muy Baja">
      <formula>NOT(ISERROR(SEARCH("Muy Baja",Y30)))</formula>
    </cfRule>
  </conditionalFormatting>
  <conditionalFormatting sqref="AC30:AC34">
    <cfRule type="containsText" dxfId="1992" priority="460" operator="containsText" text="Catastrófico">
      <formula>NOT(ISERROR(SEARCH("Catastrófico",AC30)))</formula>
    </cfRule>
    <cfRule type="containsText" dxfId="1991" priority="461" operator="containsText" text="Mayor">
      <formula>NOT(ISERROR(SEARCH("Mayor",AC30)))</formula>
    </cfRule>
    <cfRule type="containsText" dxfId="1990" priority="462" operator="containsText" text="Moderado">
      <formula>NOT(ISERROR(SEARCH("Moderado",AC30)))</formula>
    </cfRule>
    <cfRule type="containsText" dxfId="1989" priority="463" operator="containsText" text="Menor">
      <formula>NOT(ISERROR(SEARCH("Menor",AC30)))</formula>
    </cfRule>
    <cfRule type="containsText" dxfId="1988" priority="464" operator="containsText" text="Leve">
      <formula>NOT(ISERROR(SEARCH("Leve",AC30)))</formula>
    </cfRule>
  </conditionalFormatting>
  <conditionalFormatting sqref="AG30">
    <cfRule type="containsText" dxfId="1987" priority="451" operator="containsText" text="Extremo">
      <formula>NOT(ISERROR(SEARCH("Extremo",AG30)))</formula>
    </cfRule>
    <cfRule type="containsText" dxfId="1986" priority="452" operator="containsText" text="Alto">
      <formula>NOT(ISERROR(SEARCH("Alto",AG30)))</formula>
    </cfRule>
    <cfRule type="containsText" dxfId="1985" priority="453" operator="containsText" text="Moderado">
      <formula>NOT(ISERROR(SEARCH("Moderado",AG30)))</formula>
    </cfRule>
    <cfRule type="containsText" dxfId="1984" priority="454" operator="containsText" text="Menor">
      <formula>NOT(ISERROR(SEARCH("Menor",AG30)))</formula>
    </cfRule>
    <cfRule type="containsText" dxfId="1983" priority="455" operator="containsText" text="Bajo">
      <formula>NOT(ISERROR(SEARCH("Bajo",AG30)))</formula>
    </cfRule>
    <cfRule type="containsText" dxfId="1982" priority="456" operator="containsText" text="Moderado">
      <formula>NOT(ISERROR(SEARCH("Moderado",AG30)))</formula>
    </cfRule>
    <cfRule type="containsText" dxfId="1981" priority="457" operator="containsText" text="Extremo">
      <formula>NOT(ISERROR(SEARCH("Extremo",AG30)))</formula>
    </cfRule>
    <cfRule type="containsText" dxfId="1980" priority="458" operator="containsText" text="Baja">
      <formula>NOT(ISERROR(SEARCH("Baja",AG30)))</formula>
    </cfRule>
    <cfRule type="containsText" dxfId="1979" priority="459" operator="containsText" text="Alto">
      <formula>NOT(ISERROR(SEARCH("Alto",AG30)))</formula>
    </cfRule>
  </conditionalFormatting>
  <conditionalFormatting sqref="AE30:AE34">
    <cfRule type="containsText" dxfId="1978" priority="441" operator="containsText" text="Catastrófico">
      <formula>NOT(ISERROR(SEARCH("Catastrófico",AE30)))</formula>
    </cfRule>
    <cfRule type="containsText" dxfId="1977" priority="442" operator="containsText" text="Moderado">
      <formula>NOT(ISERROR(SEARCH("Moderado",AE30)))</formula>
    </cfRule>
    <cfRule type="containsText" dxfId="1976" priority="443" operator="containsText" text="Menor">
      <formula>NOT(ISERROR(SEARCH("Menor",AE30)))</formula>
    </cfRule>
    <cfRule type="containsText" dxfId="1975" priority="444" operator="containsText" text="Leve">
      <formula>NOT(ISERROR(SEARCH("Leve",AE30)))</formula>
    </cfRule>
    <cfRule type="containsText" dxfId="1974" priority="445" operator="containsText" text="Mayor">
      <formula>NOT(ISERROR(SEARCH("Mayor",AE30)))</formula>
    </cfRule>
  </conditionalFormatting>
  <conditionalFormatting sqref="L35">
    <cfRule type="containsText" dxfId="1973" priority="64" operator="containsText" text="Catastrófico">
      <formula>NOT(ISERROR(SEARCH("Catastrófico",L35)))</formula>
    </cfRule>
    <cfRule type="containsText" dxfId="1972" priority="65" operator="containsText" text="Mayor">
      <formula>NOT(ISERROR(SEARCH("Mayor",L35)))</formula>
    </cfRule>
    <cfRule type="containsText" dxfId="1971" priority="66" operator="containsText" text="Alta">
      <formula>NOT(ISERROR(SEARCH("Alta",L35)))</formula>
    </cfRule>
    <cfRule type="containsText" dxfId="1970" priority="67" operator="containsText" text="Moderado">
      <formula>NOT(ISERROR(SEARCH("Moderado",L35)))</formula>
    </cfRule>
    <cfRule type="containsText" dxfId="1969" priority="68" operator="containsText" text="Menor">
      <formula>NOT(ISERROR(SEARCH("Menor",L35)))</formula>
    </cfRule>
    <cfRule type="containsText" dxfId="1968" priority="69" operator="containsText" text="Leve">
      <formula>NOT(ISERROR(SEARCH("Leve",L35)))</formula>
    </cfRule>
  </conditionalFormatting>
  <conditionalFormatting sqref="M35">
    <cfRule type="containsText" dxfId="1967" priority="58" operator="containsText" text="Catastrófico">
      <formula>NOT(ISERROR(SEARCH("Catastrófico",M35)))</formula>
    </cfRule>
    <cfRule type="containsText" dxfId="1966" priority="59" operator="containsText" text="Mayor">
      <formula>NOT(ISERROR(SEARCH("Mayor",M35)))</formula>
    </cfRule>
    <cfRule type="containsText" dxfId="1965" priority="60" operator="containsText" text="Alta">
      <formula>NOT(ISERROR(SEARCH("Alta",M35)))</formula>
    </cfRule>
    <cfRule type="containsText" dxfId="1964" priority="61" operator="containsText" text="Moderado">
      <formula>NOT(ISERROR(SEARCH("Moderado",M35)))</formula>
    </cfRule>
    <cfRule type="containsText" dxfId="1963" priority="62" operator="containsText" text="Menor">
      <formula>NOT(ISERROR(SEARCH("Menor",M35)))</formula>
    </cfRule>
    <cfRule type="containsText" dxfId="1962" priority="63" operator="containsText" text="Leve">
      <formula>NOT(ISERROR(SEARCH("Leve",M35)))</formula>
    </cfRule>
  </conditionalFormatting>
  <conditionalFormatting sqref="AA35:AA39">
    <cfRule type="containsText" dxfId="1961" priority="1" operator="containsText" text="Muy Baja">
      <formula>NOT(ISERROR(SEARCH("Muy Baja",AA35)))</formula>
    </cfRule>
    <cfRule type="containsText" dxfId="1960" priority="53" operator="containsText" text="Muy Alta">
      <formula>NOT(ISERROR(SEARCH("Muy Alta",AA35)))</formula>
    </cfRule>
    <cfRule type="containsText" dxfId="1959" priority="54" operator="containsText" text="Alta">
      <formula>NOT(ISERROR(SEARCH("Alta",AA35)))</formula>
    </cfRule>
    <cfRule type="containsText" dxfId="1958" priority="55" operator="containsText" text="Media">
      <formula>NOT(ISERROR(SEARCH("Media",AA35)))</formula>
    </cfRule>
    <cfRule type="containsText" dxfId="1957" priority="56" operator="containsText" text="Baja">
      <formula>NOT(ISERROR(SEARCH("Baja",AA35)))</formula>
    </cfRule>
    <cfRule type="containsText" dxfId="1956" priority="57" operator="containsText" text="Muy Baja">
      <formula>NOT(ISERROR(SEARCH("Muy Baja",AA35)))</formula>
    </cfRule>
  </conditionalFormatting>
  <conditionalFormatting sqref="N35">
    <cfRule type="containsText" dxfId="1955" priority="48" operator="containsText" text="Extremo">
      <formula>NOT(ISERROR(SEARCH("Extremo",N35)))</formula>
    </cfRule>
    <cfRule type="containsText" dxfId="1954" priority="49" operator="containsText" text="Alto">
      <formula>NOT(ISERROR(SEARCH("Alto",N35)))</formula>
    </cfRule>
    <cfRule type="containsText" dxfId="1953" priority="50" operator="containsText" text="Bajo">
      <formula>NOT(ISERROR(SEARCH("Bajo",N35)))</formula>
    </cfRule>
    <cfRule type="containsText" dxfId="1952" priority="51" operator="containsText" text="Moderado">
      <formula>NOT(ISERROR(SEARCH("Moderado",N35)))</formula>
    </cfRule>
    <cfRule type="containsText" dxfId="1951" priority="52" operator="containsText" text="Extremo">
      <formula>NOT(ISERROR(SEARCH("Extremo",N35)))</formula>
    </cfRule>
  </conditionalFormatting>
  <conditionalFormatting sqref="I35">
    <cfRule type="containsText" dxfId="1950" priority="27" operator="containsText" text="Muy Baja">
      <formula>NOT(ISERROR(SEARCH("Muy Baja",I35)))</formula>
    </cfRule>
    <cfRule type="containsText" dxfId="1949" priority="28" operator="containsText" text="Baja">
      <formula>NOT(ISERROR(SEARCH("Baja",I35)))</formula>
    </cfRule>
    <cfRule type="containsText" dxfId="1948" priority="30" operator="containsText" text="Muy Alta">
      <formula>NOT(ISERROR(SEARCH("Muy Alta",I35)))</formula>
    </cfRule>
    <cfRule type="containsText" dxfId="1947" priority="31" operator="containsText" text="Alta">
      <formula>NOT(ISERROR(SEARCH("Alta",I35)))</formula>
    </cfRule>
    <cfRule type="containsText" dxfId="1946" priority="32" operator="containsText" text="Media">
      <formula>NOT(ISERROR(SEARCH("Media",I35)))</formula>
    </cfRule>
    <cfRule type="containsText" dxfId="1945" priority="33" operator="containsText" text="Media">
      <formula>NOT(ISERROR(SEARCH("Media",I35)))</formula>
    </cfRule>
    <cfRule type="containsText" dxfId="1944" priority="34" operator="containsText" text="Media">
      <formula>NOT(ISERROR(SEARCH("Media",I35)))</formula>
    </cfRule>
    <cfRule type="containsText" dxfId="1943" priority="35" operator="containsText" text="Muy Baja">
      <formula>NOT(ISERROR(SEARCH("Muy Baja",I35)))</formula>
    </cfRule>
    <cfRule type="containsText" dxfId="1942" priority="36" operator="containsText" text="Baja">
      <formula>NOT(ISERROR(SEARCH("Baja",I35)))</formula>
    </cfRule>
    <cfRule type="containsText" dxfId="1941" priority="37" operator="containsText" text="Muy Baja">
      <formula>NOT(ISERROR(SEARCH("Muy Baja",I35)))</formula>
    </cfRule>
    <cfRule type="containsText" dxfId="1940" priority="38" operator="containsText" text="Muy Baja">
      <formula>NOT(ISERROR(SEARCH("Muy Baja",I35)))</formula>
    </cfRule>
    <cfRule type="containsText" dxfId="1939" priority="39" operator="containsText" text="Muy Baja">
      <formula>NOT(ISERROR(SEARCH("Muy Baja",I35)))</formula>
    </cfRule>
    <cfRule type="containsText" dxfId="1938" priority="40" operator="containsText" text="Muy Baja'Tabla probabilidad'!">
      <formula>NOT(ISERROR(SEARCH("Muy Baja'Tabla probabilidad'!",I35)))</formula>
    </cfRule>
    <cfRule type="containsText" dxfId="1937" priority="41" operator="containsText" text="Muy bajo">
      <formula>NOT(ISERROR(SEARCH("Muy bajo",I35)))</formula>
    </cfRule>
    <cfRule type="containsText" dxfId="1936" priority="42" operator="containsText" text="Alta">
      <formula>NOT(ISERROR(SEARCH("Alta",I35)))</formula>
    </cfRule>
    <cfRule type="containsText" dxfId="1935" priority="43" operator="containsText" text="Media">
      <formula>NOT(ISERROR(SEARCH("Media",I35)))</formula>
    </cfRule>
    <cfRule type="containsText" dxfId="1934" priority="44" operator="containsText" text="Baja">
      <formula>NOT(ISERROR(SEARCH("Baja",I35)))</formula>
    </cfRule>
    <cfRule type="containsText" dxfId="1933" priority="45" operator="containsText" text="Muy baja">
      <formula>NOT(ISERROR(SEARCH("Muy baja",I35)))</formula>
    </cfRule>
    <cfRule type="cellIs" dxfId="1932" priority="46" operator="between">
      <formula>1</formula>
      <formula>2</formula>
    </cfRule>
    <cfRule type="cellIs" dxfId="1931" priority="47" operator="between">
      <formula>0</formula>
      <formula>2</formula>
    </cfRule>
  </conditionalFormatting>
  <conditionalFormatting sqref="I35">
    <cfRule type="containsText" dxfId="1930" priority="29" operator="containsText" text="Muy Alta">
      <formula>NOT(ISERROR(SEARCH("Muy Alta",I35)))</formula>
    </cfRule>
  </conditionalFormatting>
  <conditionalFormatting sqref="Y35:Y39">
    <cfRule type="containsText" dxfId="1929" priority="21" operator="containsText" text="Muy Alta">
      <formula>NOT(ISERROR(SEARCH("Muy Alta",Y35)))</formula>
    </cfRule>
    <cfRule type="containsText" dxfId="1928" priority="22" operator="containsText" text="Alta">
      <formula>NOT(ISERROR(SEARCH("Alta",Y35)))</formula>
    </cfRule>
    <cfRule type="containsText" dxfId="1927" priority="23" operator="containsText" text="Media">
      <formula>NOT(ISERROR(SEARCH("Media",Y35)))</formula>
    </cfRule>
    <cfRule type="containsText" dxfId="1926" priority="24" operator="containsText" text="Muy Baja">
      <formula>NOT(ISERROR(SEARCH("Muy Baja",Y35)))</formula>
    </cfRule>
    <cfRule type="containsText" dxfId="1925" priority="25" operator="containsText" text="Baja">
      <formula>NOT(ISERROR(SEARCH("Baja",Y35)))</formula>
    </cfRule>
    <cfRule type="containsText" dxfId="1924" priority="26" operator="containsText" text="Muy Baja">
      <formula>NOT(ISERROR(SEARCH("Muy Baja",Y35)))</formula>
    </cfRule>
  </conditionalFormatting>
  <conditionalFormatting sqref="AC35:AC39">
    <cfRule type="containsText" dxfId="1923" priority="16" operator="containsText" text="Catastrófico">
      <formula>NOT(ISERROR(SEARCH("Catastrófico",AC35)))</formula>
    </cfRule>
    <cfRule type="containsText" dxfId="1922" priority="17" operator="containsText" text="Mayor">
      <formula>NOT(ISERROR(SEARCH("Mayor",AC35)))</formula>
    </cfRule>
    <cfRule type="containsText" dxfId="1921" priority="18" operator="containsText" text="Moderado">
      <formula>NOT(ISERROR(SEARCH("Moderado",AC35)))</formula>
    </cfRule>
    <cfRule type="containsText" dxfId="1920" priority="19" operator="containsText" text="Menor">
      <formula>NOT(ISERROR(SEARCH("Menor",AC35)))</formula>
    </cfRule>
    <cfRule type="containsText" dxfId="1919" priority="20" operator="containsText" text="Leve">
      <formula>NOT(ISERROR(SEARCH("Leve",AC35)))</formula>
    </cfRule>
  </conditionalFormatting>
  <conditionalFormatting sqref="AG35">
    <cfRule type="containsText" dxfId="1918" priority="7" operator="containsText" text="Extremo">
      <formula>NOT(ISERROR(SEARCH("Extremo",AG35)))</formula>
    </cfRule>
    <cfRule type="containsText" dxfId="1917" priority="8" operator="containsText" text="Alto">
      <formula>NOT(ISERROR(SEARCH("Alto",AG35)))</formula>
    </cfRule>
    <cfRule type="containsText" dxfId="1916" priority="9" operator="containsText" text="Moderado">
      <formula>NOT(ISERROR(SEARCH("Moderado",AG35)))</formula>
    </cfRule>
    <cfRule type="containsText" dxfId="1915" priority="10" operator="containsText" text="Menor">
      <formula>NOT(ISERROR(SEARCH("Menor",AG35)))</formula>
    </cfRule>
    <cfRule type="containsText" dxfId="1914" priority="11" operator="containsText" text="Bajo">
      <formula>NOT(ISERROR(SEARCH("Bajo",AG35)))</formula>
    </cfRule>
    <cfRule type="containsText" dxfId="1913" priority="12" operator="containsText" text="Moderado">
      <formula>NOT(ISERROR(SEARCH("Moderado",AG35)))</formula>
    </cfRule>
    <cfRule type="containsText" dxfId="1912" priority="13" operator="containsText" text="Extremo">
      <formula>NOT(ISERROR(SEARCH("Extremo",AG35)))</formula>
    </cfRule>
    <cfRule type="containsText" dxfId="1911" priority="14" operator="containsText" text="Baja">
      <formula>NOT(ISERROR(SEARCH("Baja",AG35)))</formula>
    </cfRule>
    <cfRule type="containsText" dxfId="1910" priority="15" operator="containsText" text="Alto">
      <formula>NOT(ISERROR(SEARCH("Alto",AG35)))</formula>
    </cfRule>
  </conditionalFormatting>
  <conditionalFormatting sqref="AE35:AE39">
    <cfRule type="containsText" dxfId="1909" priority="2" operator="containsText" text="Catastrófico">
      <formula>NOT(ISERROR(SEARCH("Catastrófico",AE35)))</formula>
    </cfRule>
    <cfRule type="containsText" dxfId="1908" priority="3" operator="containsText" text="Moderado">
      <formula>NOT(ISERROR(SEARCH("Moderado",AE35)))</formula>
    </cfRule>
    <cfRule type="containsText" dxfId="1907" priority="4" operator="containsText" text="Menor">
      <formula>NOT(ISERROR(SEARCH("Menor",AE35)))</formula>
    </cfRule>
    <cfRule type="containsText" dxfId="1906" priority="5" operator="containsText" text="Leve">
      <formula>NOT(ISERROR(SEARCH("Leve",AE35)))</formula>
    </cfRule>
    <cfRule type="containsText" dxfId="1905" priority="6" operator="containsText" text="Mayor">
      <formula>NOT(ISERROR(SEARCH("Mayor",AE35)))</formula>
    </cfRule>
  </conditionalFormatting>
  <dataValidations count="1">
    <dataValidation allowBlank="1" showInputMessage="1" showErrorMessage="1" prompt="Enunciar cuál es el control" sqref="P13 P10:P11 P15:P18 P20:P23" xr:uid="{00000000-0002-0000-0400-000000000000}"/>
  </dataValidation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918" operator="containsText" id="{85F911A9-FF11-4B11-A4CC-F406EAB53E70}">
            <xm:f>NOT(ISERROR(SEARCH('Tabla probabilidad'!$B$5,I10)))</xm:f>
            <xm:f>'Tabla probabilidad'!$B$5</xm:f>
            <x14:dxf>
              <font>
                <color rgb="FF006100"/>
              </font>
              <fill>
                <patternFill>
                  <bgColor rgb="FFC6EFCE"/>
                </patternFill>
              </fill>
            </x14:dxf>
          </x14:cfRule>
          <x14:cfRule type="containsText" priority="919" operator="containsText" id="{C222FDBF-3C08-4113-9351-76033CF06434}">
            <xm:f>NOT(ISERROR(SEARCH('Tabla probabilidad'!$B$5,I10)))</xm:f>
            <xm:f>'Tabla probabilidad'!$B$5</xm:f>
            <x14:dxf>
              <font>
                <color rgb="FF9C0006"/>
              </font>
              <fill>
                <patternFill>
                  <bgColor rgb="FFFFC7CE"/>
                </patternFill>
              </fill>
            </x14:dxf>
          </x14:cfRule>
          <xm:sqref>I10</xm:sqref>
        </x14:conditionalFormatting>
        <x14:conditionalFormatting xmlns:xm="http://schemas.microsoft.com/office/excel/2006/main">
          <x14:cfRule type="containsText" priority="650" operator="containsText" id="{130BBF8F-6F36-4C1F-BB40-DA538C9DA4BA}">
            <xm:f>NOT(ISERROR(SEARCH('Tabla probabilidad'!$B$5,I15)))</xm:f>
            <xm:f>'Tabla probabilidad'!$B$5</xm:f>
            <x14:dxf>
              <font>
                <color rgb="FF006100"/>
              </font>
              <fill>
                <patternFill>
                  <bgColor rgb="FFC6EFCE"/>
                </patternFill>
              </fill>
            </x14:dxf>
          </x14:cfRule>
          <x14:cfRule type="containsText" priority="651" operator="containsText" id="{0DBD8F32-72F4-47FE-A8E8-92CA123A277C}">
            <xm:f>NOT(ISERROR(SEARCH('Tabla probabilidad'!$B$5,I15)))</xm:f>
            <xm:f>'Tabla probabilidad'!$B$5</xm:f>
            <x14:dxf>
              <font>
                <color rgb="FF9C0006"/>
              </font>
              <fill>
                <patternFill>
                  <bgColor rgb="FFFFC7CE"/>
                </patternFill>
              </fill>
            </x14:dxf>
          </x14:cfRule>
          <xm:sqref>I15 I20 I25</xm:sqref>
        </x14:conditionalFormatting>
        <x14:conditionalFormatting xmlns:xm="http://schemas.microsoft.com/office/excel/2006/main">
          <x14:cfRule type="containsText" priority="490" operator="containsText" id="{DF7D542B-1BF1-4317-8F9F-9E217298398A}">
            <xm:f>NOT(ISERROR(SEARCH('Tabla probabilidad'!$B$5,I30)))</xm:f>
            <xm:f>'Tabla probabilidad'!$B$5</xm:f>
            <x14:dxf>
              <font>
                <color rgb="FF006100"/>
              </font>
              <fill>
                <patternFill>
                  <bgColor rgb="FFC6EFCE"/>
                </patternFill>
              </fill>
            </x14:dxf>
          </x14:cfRule>
          <x14:cfRule type="containsText" priority="491" operator="containsText" id="{588CF624-76F0-4DA9-B250-68F531E8679C}">
            <xm:f>NOT(ISERROR(SEARCH('Tabla probabilidad'!$B$5,I30)))</xm:f>
            <xm:f>'Tabla probabilidad'!$B$5</xm:f>
            <x14:dxf>
              <font>
                <color rgb="FF9C0006"/>
              </font>
              <fill>
                <patternFill>
                  <bgColor rgb="FFFFC7CE"/>
                </patternFill>
              </fill>
            </x14:dxf>
          </x14:cfRule>
          <xm:sqref>I30</xm:sqref>
        </x14:conditionalFormatting>
      </x14:conditionalFormattings>
    </ext>
    <ext xmlns:x14="http://schemas.microsoft.com/office/spreadsheetml/2009/9/main" uri="{CCE6A557-97BC-4b89-ADB6-D9C93CAAB3DF}">
      <x14:dataValidations xmlns:xm="http://schemas.microsoft.com/office/excel/2006/main" count="10">
        <x14:dataValidation type="list" allowBlank="1" showInputMessage="1" showErrorMessage="1" xr:uid="{00000000-0002-0000-0400-000001000000}">
          <x14:formula1>
            <xm:f>LISTA!$J$3:$J$4</xm:f>
          </x14:formula1>
          <xm:sqref>AN10 AN15 AN20 AN25 AN30</xm:sqref>
        </x14:dataValidation>
        <x14:dataValidation type="list" allowBlank="1" showInputMessage="1" showErrorMessage="1" xr:uid="{00000000-0002-0000-0400-000002000000}">
          <x14:formula1>
            <xm:f>LISTA!$K$3:$K$6</xm:f>
          </x14:formula1>
          <xm:sqref>AH10 AH15 AH20 AH25 AH30</xm:sqref>
        </x14:dataValidation>
        <x14:dataValidation type="list" allowBlank="1" showInputMessage="1" showErrorMessage="1" xr:uid="{00000000-0002-0000-0400-000003000000}">
          <x14:formula1>
            <xm:f>LISTA!$E$3:$E$5</xm:f>
          </x14:formula1>
          <xm:sqref>R10:R34</xm:sqref>
        </x14:dataValidation>
        <x14:dataValidation type="list" allowBlank="1" showInputMessage="1" showErrorMessage="1" xr:uid="{00000000-0002-0000-0400-000004000000}">
          <x14:formula1>
            <xm:f>LISTA!$F$3:$F$4</xm:f>
          </x14:formula1>
          <xm:sqref>S10:S34</xm:sqref>
        </x14:dataValidation>
        <x14:dataValidation type="list" allowBlank="1" showInputMessage="1" showErrorMessage="1" xr:uid="{00000000-0002-0000-0400-000005000000}">
          <x14:formula1>
            <xm:f>LISTA!$G$3:$G$4</xm:f>
          </x14:formula1>
          <xm:sqref>U10:U34</xm:sqref>
        </x14:dataValidation>
        <x14:dataValidation type="list" allowBlank="1" showInputMessage="1" showErrorMessage="1" xr:uid="{00000000-0002-0000-0400-000006000000}">
          <x14:formula1>
            <xm:f>LISTA!$H$3:$H$4</xm:f>
          </x14:formula1>
          <xm:sqref>V10:V34</xm:sqref>
        </x14:dataValidation>
        <x14:dataValidation type="list" allowBlank="1" showInputMessage="1" showErrorMessage="1" xr:uid="{00000000-0002-0000-0400-000007000000}">
          <x14:formula1>
            <xm:f>LISTA!$I$3:$I$4</xm:f>
          </x14:formula1>
          <xm:sqref>W10:W34</xm:sqref>
        </x14:dataValidation>
        <x14:dataValidation type="list" allowBlank="1" showInputMessage="1" showErrorMessage="1" xr:uid="{00000000-0002-0000-0400-000008000000}">
          <x14:formula1>
            <xm:f>LISTA!$C$3:$C$10</xm:f>
          </x14:formula1>
          <xm:sqref>G10:G34</xm:sqref>
        </x14:dataValidation>
        <x14:dataValidation type="list" allowBlank="1" showInputMessage="1" showErrorMessage="1" xr:uid="{00000000-0002-0000-0400-000009000000}">
          <x14:formula1>
            <xm:f>LISTA!$D$3:$D$31</xm:f>
          </x14:formula1>
          <xm:sqref>K10:K34</xm:sqref>
        </x14:dataValidation>
        <x14:dataValidation type="list" allowBlank="1" showInputMessage="1" showErrorMessage="1" xr:uid="{00000000-0002-0000-0400-00000A000000}">
          <x14:formula1>
            <xm:f>LISTA!$B$3:$B$9</xm:f>
          </x14:formula1>
          <xm:sqref>C10:C34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3:I7"/>
  <sheetViews>
    <sheetView zoomScale="90" zoomScaleNormal="90" workbookViewId="0">
      <selection activeCell="C16" sqref="C16"/>
    </sheetView>
  </sheetViews>
  <sheetFormatPr baseColWidth="10" defaultColWidth="11.42578125" defaultRowHeight="15"/>
  <cols>
    <col min="1" max="1" width="27.42578125" style="7" customWidth="1"/>
    <col min="2" max="2" width="33.28515625" style="7" customWidth="1"/>
    <col min="3" max="3" width="70.5703125" style="7" customWidth="1"/>
    <col min="4" max="4" width="46.5703125" style="7" customWidth="1"/>
    <col min="5" max="5" width="40.42578125" style="7" customWidth="1"/>
    <col min="6" max="6" width="41.28515625" style="7" customWidth="1"/>
    <col min="7" max="7" width="47.7109375" style="7" customWidth="1"/>
    <col min="8" max="8" width="42.85546875" style="7" customWidth="1"/>
    <col min="9" max="9" width="34" style="7" customWidth="1"/>
    <col min="10" max="16384" width="11.42578125" style="7"/>
  </cols>
  <sheetData>
    <row r="3" spans="1:9">
      <c r="A3" s="410" t="s">
        <v>165</v>
      </c>
      <c r="B3" s="410"/>
      <c r="C3" s="410"/>
      <c r="D3" s="410"/>
      <c r="E3" s="410"/>
      <c r="F3" s="410"/>
      <c r="G3" s="410"/>
      <c r="H3" s="410"/>
    </row>
    <row r="4" spans="1:9">
      <c r="A4" s="410"/>
      <c r="B4" s="410"/>
      <c r="C4" s="410"/>
      <c r="D4" s="410"/>
      <c r="E4" s="410"/>
      <c r="F4" s="410"/>
      <c r="G4" s="410"/>
      <c r="H4" s="410"/>
    </row>
    <row r="5" spans="1:9" ht="34.5" thickBot="1">
      <c r="A5" s="19"/>
      <c r="B5" s="19"/>
      <c r="C5" s="19"/>
      <c r="D5" s="19"/>
      <c r="E5" s="19"/>
      <c r="F5" s="19"/>
      <c r="G5" s="19"/>
      <c r="H5" s="19"/>
    </row>
    <row r="6" spans="1:9" ht="71.25" customHeight="1" thickBot="1">
      <c r="A6" s="411" t="s">
        <v>165</v>
      </c>
      <c r="B6" s="84" t="s">
        <v>309</v>
      </c>
      <c r="C6" s="85" t="s">
        <v>310</v>
      </c>
      <c r="D6" s="85" t="s">
        <v>311</v>
      </c>
      <c r="E6" s="85" t="s">
        <v>312</v>
      </c>
      <c r="F6" s="85" t="s">
        <v>313</v>
      </c>
      <c r="G6" s="161" t="s">
        <v>314</v>
      </c>
      <c r="H6" s="84" t="s">
        <v>315</v>
      </c>
      <c r="I6" s="84" t="s">
        <v>316</v>
      </c>
    </row>
    <row r="7" spans="1:9" ht="265.5" customHeight="1" thickBot="1">
      <c r="A7" s="412"/>
      <c r="B7" s="20" t="s">
        <v>317</v>
      </c>
      <c r="C7" s="20" t="s">
        <v>318</v>
      </c>
      <c r="D7" s="20" t="s">
        <v>319</v>
      </c>
      <c r="E7" s="20" t="s">
        <v>320</v>
      </c>
      <c r="F7" s="20" t="s">
        <v>321</v>
      </c>
      <c r="G7" s="21" t="s">
        <v>322</v>
      </c>
      <c r="H7" s="176" t="s">
        <v>323</v>
      </c>
      <c r="I7" s="176" t="s">
        <v>324</v>
      </c>
    </row>
  </sheetData>
  <mergeCells count="2">
    <mergeCell ref="A3:H4"/>
    <mergeCell ref="A6:A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EG735"/>
  <sheetViews>
    <sheetView zoomScaleNormal="100" workbookViewId="0">
      <selection activeCell="C7" sqref="C7"/>
    </sheetView>
  </sheetViews>
  <sheetFormatPr baseColWidth="10" defaultColWidth="11.42578125" defaultRowHeight="15"/>
  <cols>
    <col min="2" max="2" width="24.140625" customWidth="1"/>
    <col min="3" max="3" width="75.7109375" customWidth="1"/>
    <col min="4" max="4" width="29.85546875" customWidth="1"/>
    <col min="32" max="137" width="11.42578125" style="7"/>
  </cols>
  <sheetData>
    <row r="1" spans="1:31" s="7" customFormat="1"/>
    <row r="2" spans="1:31" ht="23.25">
      <c r="A2" s="7"/>
      <c r="B2" s="413" t="s">
        <v>325</v>
      </c>
      <c r="C2" s="413"/>
      <c r="D2" s="413"/>
      <c r="E2" s="7"/>
      <c r="F2" s="7"/>
      <c r="G2" s="7"/>
      <c r="H2" s="7"/>
      <c r="I2" s="7"/>
      <c r="J2" s="7"/>
      <c r="K2" s="7"/>
      <c r="L2" s="7"/>
      <c r="M2" s="7"/>
      <c r="N2" s="7"/>
      <c r="O2" s="7"/>
      <c r="P2" s="7"/>
      <c r="Q2" s="7"/>
      <c r="R2" s="7"/>
      <c r="S2" s="7"/>
      <c r="T2" s="7"/>
      <c r="U2" s="7"/>
      <c r="V2" s="7"/>
      <c r="W2" s="7"/>
      <c r="X2" s="7"/>
      <c r="Y2" s="7"/>
      <c r="Z2" s="7"/>
      <c r="AA2" s="7"/>
      <c r="AB2" s="7"/>
      <c r="AC2" s="7"/>
      <c r="AD2" s="7"/>
      <c r="AE2" s="7"/>
    </row>
    <row r="3" spans="1:31">
      <c r="A3" s="7"/>
      <c r="B3" s="113"/>
      <c r="C3" s="113"/>
      <c r="D3" s="113"/>
      <c r="E3" s="7"/>
      <c r="F3" s="7"/>
      <c r="G3" s="7"/>
      <c r="H3" s="7"/>
      <c r="I3" s="7"/>
      <c r="J3" s="7"/>
      <c r="K3" s="7"/>
      <c r="L3" s="7"/>
      <c r="M3" s="7"/>
      <c r="N3" s="7"/>
      <c r="O3" s="7"/>
      <c r="P3" s="7"/>
      <c r="Q3" s="7"/>
      <c r="R3" s="7"/>
      <c r="S3" s="7"/>
      <c r="T3" s="7"/>
      <c r="U3" s="7"/>
      <c r="V3" s="7"/>
      <c r="W3" s="7"/>
      <c r="X3" s="7"/>
      <c r="Y3" s="7"/>
      <c r="Z3" s="7"/>
      <c r="AA3" s="7"/>
      <c r="AB3" s="7"/>
      <c r="AC3" s="7"/>
      <c r="AD3" s="7"/>
      <c r="AE3" s="7"/>
    </row>
    <row r="4" spans="1:31" ht="23.25">
      <c r="A4" s="7"/>
      <c r="B4" s="22"/>
      <c r="C4" s="124" t="s">
        <v>326</v>
      </c>
      <c r="D4" s="124" t="s">
        <v>327</v>
      </c>
      <c r="E4" s="7"/>
      <c r="F4" s="7"/>
      <c r="G4" s="7"/>
      <c r="H4" s="7"/>
      <c r="I4" s="7"/>
      <c r="J4" s="7"/>
      <c r="K4" s="7"/>
      <c r="L4" s="7"/>
      <c r="M4" s="7"/>
      <c r="N4" s="7"/>
      <c r="O4" s="7"/>
      <c r="P4" s="7"/>
      <c r="Q4" s="7"/>
      <c r="R4" s="7"/>
      <c r="S4" s="7"/>
      <c r="T4" s="7"/>
      <c r="U4" s="7"/>
      <c r="V4" s="7"/>
      <c r="W4" s="7"/>
      <c r="X4" s="7"/>
      <c r="Y4" s="7"/>
      <c r="Z4" s="7"/>
      <c r="AA4" s="7"/>
      <c r="AB4" s="7"/>
      <c r="AC4" s="7"/>
      <c r="AD4" s="7"/>
      <c r="AE4" s="7"/>
    </row>
    <row r="5" spans="1:31" ht="46.5">
      <c r="A5" s="7"/>
      <c r="B5" s="125" t="s">
        <v>328</v>
      </c>
      <c r="C5" s="126" t="s">
        <v>329</v>
      </c>
      <c r="D5" s="127">
        <v>0.2</v>
      </c>
      <c r="E5" s="7"/>
      <c r="F5" s="7"/>
      <c r="G5" s="7"/>
      <c r="H5" s="7"/>
      <c r="I5" s="7"/>
      <c r="J5" s="7"/>
      <c r="K5" s="7"/>
      <c r="L5" s="7"/>
      <c r="M5" s="7"/>
      <c r="N5" s="7"/>
      <c r="O5" s="7"/>
      <c r="P5" s="7"/>
      <c r="Q5" s="7"/>
      <c r="R5" s="7"/>
      <c r="S5" s="7"/>
      <c r="T5" s="7"/>
      <c r="U5" s="7"/>
      <c r="V5" s="7"/>
      <c r="W5" s="7"/>
      <c r="X5" s="7"/>
      <c r="Y5" s="7"/>
      <c r="Z5" s="7"/>
      <c r="AA5" s="7"/>
      <c r="AB5" s="7"/>
      <c r="AC5" s="7"/>
      <c r="AD5" s="7"/>
      <c r="AE5" s="7"/>
    </row>
    <row r="6" spans="1:31" ht="46.5">
      <c r="A6" s="7"/>
      <c r="B6" s="128" t="s">
        <v>330</v>
      </c>
      <c r="C6" s="129" t="s">
        <v>331</v>
      </c>
      <c r="D6" s="130">
        <v>0.4</v>
      </c>
      <c r="E6" s="7"/>
      <c r="F6" s="7"/>
      <c r="G6" s="7"/>
      <c r="H6" s="7"/>
      <c r="I6" s="7"/>
      <c r="J6" s="7"/>
      <c r="K6" s="7"/>
      <c r="L6" s="7"/>
      <c r="M6" s="7"/>
      <c r="N6" s="7"/>
      <c r="O6" s="7"/>
      <c r="P6" s="7"/>
      <c r="Q6" s="7"/>
      <c r="R6" s="7"/>
      <c r="S6" s="7"/>
      <c r="T6" s="7"/>
      <c r="U6" s="7"/>
      <c r="V6" s="7"/>
      <c r="W6" s="7"/>
      <c r="X6" s="7"/>
      <c r="Y6" s="7"/>
      <c r="Z6" s="7"/>
      <c r="AA6" s="7"/>
      <c r="AB6" s="7"/>
      <c r="AC6" s="7"/>
      <c r="AD6" s="7"/>
      <c r="AE6" s="7"/>
    </row>
    <row r="7" spans="1:31" ht="46.5">
      <c r="A7" s="7"/>
      <c r="B7" s="131" t="s">
        <v>332</v>
      </c>
      <c r="C7" s="129" t="s">
        <v>333</v>
      </c>
      <c r="D7" s="130">
        <v>0.6</v>
      </c>
      <c r="E7" s="7"/>
      <c r="F7" s="7"/>
      <c r="G7" s="7"/>
      <c r="H7" s="7"/>
      <c r="I7" s="7"/>
      <c r="J7" s="7"/>
      <c r="K7" s="7"/>
      <c r="L7" s="7"/>
      <c r="M7" s="7"/>
      <c r="N7" s="7"/>
      <c r="O7" s="7"/>
      <c r="P7" s="7"/>
      <c r="Q7" s="7"/>
      <c r="R7" s="7"/>
      <c r="S7" s="7"/>
      <c r="T7" s="7"/>
      <c r="U7" s="7"/>
      <c r="V7" s="7"/>
      <c r="W7" s="7"/>
      <c r="X7" s="7"/>
      <c r="Y7" s="7"/>
      <c r="Z7" s="7"/>
      <c r="AA7" s="7"/>
      <c r="AB7" s="7"/>
      <c r="AC7" s="7"/>
      <c r="AD7" s="7"/>
      <c r="AE7" s="7"/>
    </row>
    <row r="8" spans="1:31" ht="69.75">
      <c r="A8" s="7"/>
      <c r="B8" s="132" t="s">
        <v>334</v>
      </c>
      <c r="C8" s="129" t="s">
        <v>335</v>
      </c>
      <c r="D8" s="130">
        <v>0.8</v>
      </c>
      <c r="E8" s="7"/>
      <c r="F8" s="7"/>
      <c r="G8" s="7"/>
      <c r="H8" s="7"/>
      <c r="I8" s="7"/>
      <c r="J8" s="7"/>
      <c r="K8" s="7"/>
      <c r="L8" s="7"/>
      <c r="M8" s="7"/>
      <c r="N8" s="7"/>
      <c r="O8" s="7"/>
      <c r="P8" s="7"/>
      <c r="Q8" s="7"/>
      <c r="R8" s="7"/>
      <c r="S8" s="7"/>
      <c r="T8" s="7"/>
      <c r="U8" s="7"/>
      <c r="V8" s="7"/>
      <c r="W8" s="7"/>
      <c r="X8" s="7"/>
      <c r="Y8" s="7"/>
      <c r="Z8" s="7"/>
      <c r="AA8" s="7"/>
      <c r="AB8" s="7"/>
      <c r="AC8" s="7"/>
      <c r="AD8" s="7"/>
      <c r="AE8" s="7"/>
    </row>
    <row r="9" spans="1:31" ht="46.5">
      <c r="A9" s="7"/>
      <c r="B9" s="133" t="s">
        <v>336</v>
      </c>
      <c r="C9" s="129" t="s">
        <v>337</v>
      </c>
      <c r="D9" s="130">
        <v>1</v>
      </c>
      <c r="E9" s="7"/>
      <c r="F9" s="7"/>
      <c r="G9" s="7"/>
      <c r="H9" s="7"/>
      <c r="I9" s="7"/>
      <c r="J9" s="7"/>
      <c r="K9" s="7"/>
      <c r="L9" s="7"/>
      <c r="M9" s="7"/>
      <c r="N9" s="7"/>
      <c r="O9" s="7"/>
      <c r="P9" s="7"/>
      <c r="Q9" s="7"/>
      <c r="R9" s="7"/>
      <c r="S9" s="7"/>
      <c r="T9" s="7"/>
      <c r="U9" s="7"/>
      <c r="V9" s="7"/>
      <c r="W9" s="7"/>
      <c r="X9" s="7"/>
      <c r="Y9" s="7"/>
      <c r="Z9" s="7"/>
      <c r="AA9" s="7"/>
      <c r="AB9" s="7"/>
      <c r="AC9" s="7"/>
      <c r="AD9" s="7"/>
      <c r="AE9" s="7"/>
    </row>
    <row r="10" spans="1:31">
      <c r="A10" s="7"/>
      <c r="B10" s="23"/>
      <c r="C10" s="23"/>
      <c r="D10" s="23"/>
      <c r="E10" s="7"/>
      <c r="F10" s="7"/>
      <c r="G10" s="7"/>
      <c r="H10" s="7"/>
      <c r="I10" s="7"/>
      <c r="J10" s="7"/>
      <c r="K10" s="7"/>
      <c r="L10" s="7"/>
      <c r="M10" s="7"/>
      <c r="N10" s="7"/>
      <c r="O10" s="7"/>
      <c r="P10" s="7"/>
      <c r="Q10" s="7"/>
      <c r="R10" s="7"/>
      <c r="S10" s="7"/>
      <c r="T10" s="7"/>
      <c r="U10" s="7"/>
      <c r="V10" s="7"/>
      <c r="W10" s="7"/>
      <c r="X10" s="7"/>
      <c r="Y10" s="7"/>
      <c r="Z10" s="7"/>
      <c r="AA10" s="7"/>
      <c r="AB10" s="7"/>
      <c r="AC10" s="7"/>
      <c r="AD10" s="7"/>
      <c r="AE10" s="7"/>
    </row>
    <row r="11" spans="1:31" ht="16.5">
      <c r="A11" s="7"/>
      <c r="B11" s="24"/>
      <c r="C11" s="23"/>
      <c r="D11" s="23"/>
      <c r="E11" s="7"/>
      <c r="F11" s="7"/>
      <c r="G11" s="7"/>
      <c r="H11" s="7"/>
      <c r="I11" s="7"/>
      <c r="J11" s="7"/>
      <c r="K11" s="7"/>
      <c r="L11" s="7"/>
      <c r="M11" s="7"/>
      <c r="N11" s="7"/>
      <c r="O11" s="7"/>
      <c r="P11" s="7"/>
      <c r="Q11" s="7"/>
      <c r="R11" s="7"/>
      <c r="S11" s="7"/>
      <c r="T11" s="7"/>
      <c r="U11" s="7"/>
      <c r="V11" s="7"/>
      <c r="W11" s="7"/>
      <c r="X11" s="7"/>
      <c r="Y11" s="7"/>
      <c r="Z11" s="7"/>
      <c r="AA11" s="7"/>
      <c r="AB11" s="7"/>
      <c r="AC11" s="7"/>
      <c r="AD11" s="7"/>
      <c r="AE11" s="7"/>
    </row>
    <row r="12" spans="1:31">
      <c r="A12" s="7"/>
      <c r="B12" s="23"/>
      <c r="C12" s="23"/>
      <c r="D12" s="23"/>
      <c r="E12" s="7"/>
      <c r="F12" s="7"/>
      <c r="G12" s="7"/>
      <c r="H12" s="7"/>
      <c r="I12" s="7"/>
      <c r="J12" s="7"/>
      <c r="K12" s="7"/>
      <c r="L12" s="7"/>
      <c r="M12" s="7"/>
      <c r="N12" s="7"/>
      <c r="O12" s="7"/>
      <c r="P12" s="7"/>
      <c r="Q12" s="7"/>
      <c r="R12" s="7"/>
      <c r="S12" s="7"/>
      <c r="T12" s="7"/>
      <c r="U12" s="7"/>
      <c r="V12" s="7"/>
      <c r="W12" s="7"/>
      <c r="X12" s="7"/>
      <c r="Y12" s="7"/>
      <c r="Z12" s="7"/>
      <c r="AA12" s="7"/>
      <c r="AB12" s="7"/>
      <c r="AC12" s="7"/>
      <c r="AD12" s="7"/>
      <c r="AE12" s="7"/>
    </row>
    <row r="13" spans="1:31">
      <c r="A13" s="7"/>
      <c r="B13" s="23"/>
      <c r="C13" s="23"/>
      <c r="D13" s="23"/>
      <c r="E13" s="7"/>
      <c r="F13" s="7"/>
      <c r="G13" s="7"/>
      <c r="H13" s="7"/>
      <c r="I13" s="7"/>
      <c r="J13" s="7"/>
      <c r="K13" s="7"/>
      <c r="L13" s="7"/>
      <c r="M13" s="7"/>
      <c r="N13" s="7"/>
      <c r="O13" s="7"/>
      <c r="P13" s="7"/>
      <c r="Q13" s="7"/>
      <c r="R13" s="7"/>
      <c r="S13" s="7"/>
      <c r="T13" s="7"/>
      <c r="U13" s="7"/>
      <c r="V13" s="7"/>
      <c r="W13" s="7"/>
      <c r="X13" s="7"/>
      <c r="Y13" s="7"/>
      <c r="Z13" s="7"/>
      <c r="AA13" s="7"/>
      <c r="AB13" s="7"/>
      <c r="AC13" s="7"/>
      <c r="AD13" s="7"/>
      <c r="AE13" s="7"/>
    </row>
    <row r="14" spans="1:31">
      <c r="A14" s="7"/>
      <c r="B14" s="23"/>
      <c r="C14" s="23"/>
      <c r="D14" s="23"/>
      <c r="E14" s="7"/>
      <c r="F14" s="7"/>
      <c r="G14" s="7"/>
      <c r="H14" s="7"/>
      <c r="I14" s="7"/>
      <c r="J14" s="7"/>
      <c r="K14" s="7"/>
      <c r="L14" s="7"/>
      <c r="M14" s="7"/>
      <c r="N14" s="7"/>
      <c r="O14" s="7"/>
      <c r="P14" s="7"/>
      <c r="Q14" s="7"/>
      <c r="R14" s="7"/>
      <c r="S14" s="7"/>
      <c r="T14" s="7"/>
      <c r="U14" s="7"/>
      <c r="V14" s="7"/>
      <c r="W14" s="7"/>
      <c r="X14" s="7"/>
      <c r="Y14" s="7"/>
      <c r="Z14" s="7"/>
      <c r="AA14" s="7"/>
      <c r="AB14" s="7"/>
      <c r="AC14" s="7"/>
      <c r="AD14" s="7"/>
      <c r="AE14" s="7"/>
    </row>
    <row r="15" spans="1:31">
      <c r="A15" s="7"/>
      <c r="B15" s="23"/>
      <c r="C15" s="23"/>
      <c r="D15" s="23"/>
      <c r="E15" s="7"/>
      <c r="F15" s="7"/>
      <c r="G15" s="7"/>
      <c r="H15" s="7"/>
      <c r="I15" s="7"/>
      <c r="J15" s="7"/>
      <c r="K15" s="7"/>
      <c r="L15" s="7"/>
      <c r="M15" s="7"/>
      <c r="N15" s="7"/>
      <c r="O15" s="7"/>
      <c r="P15" s="7"/>
      <c r="Q15" s="7"/>
      <c r="R15" s="7"/>
      <c r="S15" s="7"/>
      <c r="T15" s="7"/>
      <c r="U15" s="7"/>
      <c r="V15" s="7"/>
      <c r="W15" s="7"/>
      <c r="X15" s="7"/>
      <c r="Y15" s="7"/>
      <c r="Z15" s="7"/>
      <c r="AA15" s="7"/>
      <c r="AB15" s="7"/>
      <c r="AC15" s="7"/>
      <c r="AD15" s="7"/>
      <c r="AE15" s="7"/>
    </row>
    <row r="16" spans="1:31">
      <c r="A16" s="7"/>
      <c r="B16" s="23"/>
      <c r="C16" s="23"/>
      <c r="D16" s="23"/>
      <c r="E16" s="7"/>
      <c r="F16" s="7"/>
      <c r="G16" s="7"/>
      <c r="H16" s="7"/>
      <c r="I16" s="7"/>
      <c r="J16" s="7"/>
      <c r="K16" s="7"/>
      <c r="L16" s="7"/>
      <c r="M16" s="7"/>
      <c r="N16" s="7"/>
      <c r="O16" s="7"/>
      <c r="P16" s="7"/>
      <c r="Q16" s="7"/>
      <c r="R16" s="7"/>
      <c r="S16" s="7"/>
      <c r="T16" s="7"/>
      <c r="U16" s="7"/>
      <c r="V16" s="7"/>
      <c r="W16" s="7"/>
      <c r="X16" s="7"/>
      <c r="Y16" s="7"/>
      <c r="Z16" s="7"/>
      <c r="AA16" s="7"/>
      <c r="AB16" s="7"/>
      <c r="AC16" s="7"/>
      <c r="AD16" s="7"/>
      <c r="AE16" s="7"/>
    </row>
    <row r="17" spans="1:31">
      <c r="A17" s="7"/>
      <c r="B17" s="23"/>
      <c r="C17" s="23"/>
      <c r="D17" s="23"/>
      <c r="E17" s="7"/>
      <c r="F17" s="7"/>
      <c r="G17" s="7"/>
      <c r="H17" s="7"/>
      <c r="I17" s="7"/>
      <c r="J17" s="7"/>
      <c r="K17" s="7"/>
      <c r="L17" s="7"/>
      <c r="M17" s="7"/>
      <c r="N17" s="7"/>
      <c r="O17" s="7"/>
      <c r="P17" s="7"/>
      <c r="Q17" s="7"/>
      <c r="R17" s="7"/>
      <c r="S17" s="7"/>
      <c r="T17" s="7"/>
      <c r="U17" s="7"/>
      <c r="V17" s="7"/>
      <c r="W17" s="7"/>
      <c r="X17" s="7"/>
      <c r="Y17" s="7"/>
      <c r="Z17" s="7"/>
      <c r="AA17" s="7"/>
      <c r="AB17" s="7"/>
      <c r="AC17" s="7"/>
      <c r="AD17" s="7"/>
      <c r="AE17" s="7"/>
    </row>
    <row r="18" spans="1:31">
      <c r="A18" s="7"/>
      <c r="B18" s="23"/>
      <c r="C18" s="23"/>
      <c r="D18" s="23"/>
      <c r="E18" s="7"/>
      <c r="F18" s="7"/>
      <c r="G18" s="7"/>
      <c r="H18" s="7"/>
      <c r="I18" s="7"/>
      <c r="J18" s="7"/>
      <c r="K18" s="7"/>
      <c r="L18" s="7"/>
      <c r="M18" s="7"/>
      <c r="N18" s="7"/>
      <c r="O18" s="7"/>
      <c r="P18" s="7"/>
      <c r="Q18" s="7"/>
      <c r="R18" s="7"/>
      <c r="S18" s="7"/>
      <c r="T18" s="7"/>
      <c r="U18" s="7"/>
      <c r="V18" s="7"/>
      <c r="W18" s="7"/>
      <c r="X18" s="7"/>
      <c r="Y18" s="7"/>
      <c r="Z18" s="7"/>
      <c r="AA18" s="7"/>
      <c r="AB18" s="7"/>
      <c r="AC18" s="7"/>
      <c r="AD18" s="7"/>
      <c r="AE18" s="7"/>
    </row>
    <row r="19" spans="1:31">
      <c r="A19" s="7"/>
      <c r="B19" s="23"/>
      <c r="C19" s="23"/>
      <c r="D19" s="23"/>
      <c r="E19" s="7"/>
      <c r="F19" s="7"/>
      <c r="G19" s="7"/>
      <c r="H19" s="7"/>
      <c r="I19" s="7"/>
      <c r="J19" s="7"/>
      <c r="K19" s="7"/>
      <c r="L19" s="7"/>
      <c r="M19" s="7"/>
      <c r="N19" s="7"/>
      <c r="O19" s="7"/>
      <c r="P19" s="7"/>
      <c r="Q19" s="7"/>
      <c r="R19" s="7"/>
      <c r="S19" s="7"/>
      <c r="T19" s="7"/>
      <c r="U19" s="7"/>
      <c r="V19" s="7"/>
      <c r="W19" s="7"/>
      <c r="X19" s="7"/>
      <c r="Y19" s="7"/>
      <c r="Z19" s="7"/>
      <c r="AA19" s="7"/>
      <c r="AB19" s="7"/>
      <c r="AC19" s="7"/>
      <c r="AD19" s="7"/>
      <c r="AE19" s="7"/>
    </row>
    <row r="20" spans="1:31">
      <c r="A20" s="7"/>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7"/>
      <c r="AD20" s="7"/>
      <c r="AE20" s="7"/>
    </row>
    <row r="21" spans="1:31">
      <c r="A21" s="7"/>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7"/>
      <c r="AD21" s="7"/>
      <c r="AE21" s="7"/>
    </row>
    <row r="22" spans="1:31">
      <c r="A22" s="7"/>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7"/>
      <c r="AD22" s="7"/>
      <c r="AE22" s="7"/>
    </row>
    <row r="23" spans="1:31">
      <c r="A23" s="7"/>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row>
    <row r="24" spans="1:31">
      <c r="A24" s="7"/>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row>
    <row r="25" spans="1:31">
      <c r="A25" s="7"/>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row>
    <row r="26" spans="1:31">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row>
    <row r="27" spans="1:31">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row>
    <row r="28" spans="1:31">
      <c r="A28" s="7"/>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row>
    <row r="29" spans="1:31">
      <c r="A29" s="7"/>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7"/>
      <c r="AD29" s="7"/>
      <c r="AE29" s="7"/>
    </row>
    <row r="30" spans="1:31">
      <c r="A30" s="7"/>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7"/>
      <c r="AD30" s="7"/>
      <c r="AE30" s="7"/>
    </row>
    <row r="31" spans="1:31">
      <c r="A31" s="7"/>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7"/>
      <c r="AD31" s="7"/>
      <c r="AE31" s="7"/>
    </row>
    <row r="32" spans="1:31">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row>
    <row r="33" spans="1:31">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row>
    <row r="34" spans="1:31" s="7" customFormat="1"/>
    <row r="35" spans="1:31" s="7" customFormat="1"/>
    <row r="36" spans="1:31" s="7" customFormat="1"/>
    <row r="37" spans="1:31" s="7" customFormat="1"/>
    <row r="38" spans="1:31" s="7" customFormat="1"/>
    <row r="39" spans="1:31" s="7" customFormat="1"/>
    <row r="40" spans="1:31" s="7" customFormat="1"/>
    <row r="41" spans="1:31" s="7" customFormat="1"/>
    <row r="42" spans="1:31" s="7" customFormat="1"/>
    <row r="43" spans="1:31" s="7" customFormat="1"/>
    <row r="44" spans="1:31" s="7" customFormat="1"/>
    <row r="45" spans="1:31" s="7" customFormat="1"/>
    <row r="46" spans="1:31" s="7" customFormat="1"/>
    <row r="47" spans="1:31" s="7" customFormat="1"/>
    <row r="48" spans="1:31" s="7" customFormat="1"/>
    <row r="49" s="7" customFormat="1"/>
    <row r="50" s="7" customFormat="1"/>
    <row r="51" s="7" customFormat="1"/>
    <row r="52" s="7" customFormat="1"/>
    <row r="53" s="7" customFormat="1"/>
    <row r="54" s="7" customFormat="1"/>
    <row r="55" s="7" customFormat="1"/>
    <row r="56" s="7" customFormat="1"/>
    <row r="57" s="7" customFormat="1"/>
    <row r="58" s="7" customFormat="1"/>
    <row r="59" s="7" customFormat="1"/>
    <row r="60" s="7" customFormat="1"/>
    <row r="61" s="7" customFormat="1"/>
    <row r="62" s="7" customFormat="1"/>
    <row r="63" s="7" customFormat="1"/>
    <row r="64" s="7" customFormat="1"/>
    <row r="65" s="7" customFormat="1"/>
    <row r="66" s="7" customFormat="1"/>
    <row r="67" s="7" customFormat="1"/>
    <row r="68" s="7" customFormat="1"/>
    <row r="69" s="7" customFormat="1"/>
    <row r="70" s="7" customFormat="1"/>
    <row r="71" s="7" customFormat="1"/>
    <row r="72" s="7" customFormat="1"/>
    <row r="73" s="7" customFormat="1"/>
    <row r="74" s="7" customFormat="1"/>
    <row r="75" s="7" customFormat="1"/>
    <row r="76" s="7" customFormat="1"/>
    <row r="77" s="7" customFormat="1"/>
    <row r="78" s="7" customFormat="1"/>
    <row r="79" s="7" customFormat="1"/>
    <row r="80" s="7" customFormat="1"/>
    <row r="81" s="7" customFormat="1"/>
    <row r="82" s="7" customFormat="1"/>
    <row r="83" s="7" customFormat="1"/>
    <row r="84" s="7" customFormat="1"/>
    <row r="85" s="7" customFormat="1"/>
    <row r="86" s="7" customFormat="1"/>
    <row r="87" s="7" customFormat="1"/>
    <row r="88" s="7" customFormat="1"/>
    <row r="89" s="7" customFormat="1"/>
    <row r="90" s="7" customFormat="1"/>
    <row r="91" s="7" customFormat="1"/>
    <row r="92" s="7" customFormat="1"/>
    <row r="93" s="7" customFormat="1"/>
    <row r="94" s="7" customFormat="1"/>
    <row r="95" s="7" customFormat="1"/>
    <row r="96" s="7" customFormat="1"/>
    <row r="97" s="7" customFormat="1"/>
    <row r="98" s="7" customFormat="1"/>
    <row r="99" s="7" customFormat="1"/>
    <row r="100" s="7" customFormat="1"/>
    <row r="101" s="7" customFormat="1"/>
    <row r="102" s="7" customFormat="1"/>
    <row r="103" s="7" customFormat="1"/>
    <row r="104" s="7" customFormat="1"/>
    <row r="105" s="7" customFormat="1"/>
    <row r="106" s="7" customFormat="1"/>
    <row r="107" s="7" customFormat="1"/>
    <row r="108" s="7" customFormat="1"/>
    <row r="109" s="7" customFormat="1"/>
    <row r="110" s="7" customFormat="1"/>
    <row r="111" s="7" customFormat="1"/>
    <row r="112" s="7" customFormat="1"/>
    <row r="113" s="7" customFormat="1"/>
    <row r="114" s="7" customFormat="1"/>
    <row r="115" s="7" customFormat="1"/>
    <row r="116" s="7" customFormat="1"/>
    <row r="117" s="7" customFormat="1"/>
    <row r="118" s="7" customFormat="1"/>
    <row r="119" s="7" customFormat="1"/>
    <row r="120" s="7" customFormat="1"/>
    <row r="121" s="7" customFormat="1"/>
    <row r="122" s="7" customFormat="1"/>
    <row r="123" s="7" customFormat="1"/>
    <row r="124" s="7" customFormat="1"/>
    <row r="125" s="7" customFormat="1"/>
    <row r="126" s="7" customFormat="1"/>
    <row r="127" s="7" customFormat="1"/>
    <row r="128" s="7" customFormat="1"/>
    <row r="129" s="7" customFormat="1"/>
    <row r="130" s="7" customFormat="1"/>
    <row r="131" s="7" customFormat="1"/>
    <row r="132" s="7" customFormat="1"/>
    <row r="133" s="7" customFormat="1"/>
    <row r="134" s="7" customFormat="1"/>
    <row r="135" s="7" customFormat="1"/>
    <row r="136" s="7" customFormat="1"/>
    <row r="137" s="7" customFormat="1"/>
    <row r="138" s="7" customFormat="1"/>
    <row r="139" s="7" customFormat="1"/>
    <row r="140" s="7" customFormat="1"/>
    <row r="141" s="7" customFormat="1"/>
    <row r="142" s="7" customFormat="1"/>
    <row r="143" s="7" customFormat="1"/>
    <row r="144" s="7" customFormat="1"/>
    <row r="145" s="7" customFormat="1"/>
    <row r="146" s="7" customFormat="1"/>
    <row r="147" s="7" customFormat="1"/>
    <row r="148" s="7" customFormat="1"/>
    <row r="149" s="7" customFormat="1"/>
    <row r="150" s="7" customFormat="1"/>
    <row r="151" s="7" customFormat="1"/>
    <row r="152" s="7" customFormat="1"/>
    <row r="153" s="7" customFormat="1"/>
    <row r="154" s="7" customFormat="1"/>
    <row r="155" s="7" customFormat="1"/>
    <row r="156" s="7" customFormat="1"/>
    <row r="157" s="7" customFormat="1"/>
    <row r="158" s="7" customFormat="1"/>
    <row r="159" s="7" customFormat="1"/>
    <row r="160" s="7" customFormat="1"/>
    <row r="161" s="7" customFormat="1"/>
    <row r="162" s="7" customFormat="1"/>
    <row r="163" s="7" customFormat="1"/>
    <row r="164" s="7" customFormat="1"/>
    <row r="165" s="7" customFormat="1"/>
    <row r="166" s="7" customFormat="1"/>
    <row r="167" s="7" customFormat="1"/>
    <row r="168" s="7" customFormat="1"/>
    <row r="169" s="7" customFormat="1"/>
    <row r="170" s="7" customFormat="1"/>
    <row r="171" s="7" customFormat="1"/>
    <row r="172" s="7" customFormat="1"/>
    <row r="173" s="7" customFormat="1"/>
    <row r="174" s="7" customFormat="1"/>
    <row r="175" s="7" customFormat="1"/>
    <row r="176" s="7" customFormat="1"/>
    <row r="177" s="7" customFormat="1"/>
    <row r="178" s="7" customFormat="1"/>
    <row r="179" s="7" customFormat="1"/>
    <row r="180" s="7" customFormat="1"/>
    <row r="181" s="7" customFormat="1"/>
    <row r="182" s="7" customFormat="1"/>
    <row r="183" s="7" customFormat="1"/>
    <row r="184" s="7" customFormat="1"/>
    <row r="185" s="7" customFormat="1"/>
    <row r="186" s="7" customFormat="1"/>
    <row r="187" s="7" customFormat="1"/>
    <row r="188" s="7" customFormat="1"/>
    <row r="189" s="7" customFormat="1"/>
    <row r="190" s="7" customFormat="1"/>
    <row r="191" s="7" customFormat="1"/>
    <row r="192" s="7" customFormat="1"/>
    <row r="193" s="7" customFormat="1"/>
    <row r="194" s="7" customFormat="1"/>
    <row r="195" s="7" customFormat="1"/>
    <row r="196" s="7" customFormat="1"/>
    <row r="197" s="7" customFormat="1"/>
    <row r="198" s="7" customFormat="1"/>
    <row r="199" s="7" customFormat="1"/>
    <row r="200" s="7" customFormat="1"/>
    <row r="201" s="7" customFormat="1"/>
    <row r="202" s="7" customFormat="1"/>
    <row r="203" s="7" customFormat="1"/>
    <row r="204" s="7" customFormat="1"/>
    <row r="205" s="7" customFormat="1"/>
    <row r="206" s="7" customFormat="1"/>
    <row r="207" s="7" customFormat="1"/>
    <row r="208" s="7" customFormat="1"/>
    <row r="209" s="7" customFormat="1"/>
    <row r="210" s="7" customFormat="1"/>
    <row r="211" s="7" customFormat="1"/>
    <row r="212" s="7" customFormat="1"/>
    <row r="213" s="7" customFormat="1"/>
    <row r="214" s="7" customFormat="1"/>
    <row r="215" s="7" customFormat="1"/>
    <row r="216" s="7" customFormat="1"/>
    <row r="217" s="7" customFormat="1"/>
    <row r="218" s="7" customFormat="1"/>
    <row r="219" s="7" customFormat="1"/>
    <row r="220" s="7" customFormat="1"/>
    <row r="221" s="7" customFormat="1"/>
    <row r="222" s="7" customFormat="1"/>
    <row r="223" s="7" customFormat="1"/>
    <row r="224" s="7" customFormat="1"/>
    <row r="225" s="7" customFormat="1"/>
    <row r="226" s="7" customFormat="1"/>
    <row r="227" s="7" customFormat="1"/>
    <row r="228" s="7" customFormat="1"/>
    <row r="229" s="7" customFormat="1"/>
    <row r="230" s="7" customFormat="1"/>
    <row r="231" s="7" customFormat="1"/>
    <row r="232" s="7" customFormat="1"/>
    <row r="233" s="7" customFormat="1"/>
    <row r="234" s="7" customFormat="1"/>
    <row r="235" s="7" customFormat="1"/>
    <row r="236" s="7" customFormat="1"/>
    <row r="237" s="7" customFormat="1"/>
    <row r="238" s="7" customFormat="1"/>
    <row r="239" s="7" customFormat="1"/>
    <row r="240" s="7" customFormat="1"/>
    <row r="241" s="7" customFormat="1"/>
    <row r="242" s="7" customFormat="1"/>
    <row r="243" s="7" customFormat="1"/>
    <row r="244" s="7" customFormat="1"/>
    <row r="245" s="7" customFormat="1"/>
    <row r="246" s="7" customFormat="1"/>
    <row r="247" s="7" customFormat="1"/>
    <row r="248" s="7" customFormat="1"/>
    <row r="249" s="7" customFormat="1"/>
    <row r="250" s="7" customFormat="1"/>
    <row r="251" s="7" customFormat="1"/>
    <row r="252" s="7" customFormat="1"/>
    <row r="253" s="7" customFormat="1"/>
    <row r="254" s="7" customFormat="1"/>
    <row r="255" s="7" customFormat="1"/>
    <row r="256" s="7" customFormat="1"/>
    <row r="257" s="7" customFormat="1"/>
    <row r="258" s="7" customFormat="1"/>
    <row r="259" s="7" customFormat="1"/>
    <row r="260" s="7" customFormat="1"/>
    <row r="261" s="7" customFormat="1"/>
    <row r="262" s="7" customFormat="1"/>
    <row r="263" s="7" customFormat="1"/>
    <row r="264" s="7" customFormat="1"/>
    <row r="265" s="7" customFormat="1"/>
    <row r="266" s="7" customFormat="1"/>
    <row r="267" s="7" customFormat="1"/>
    <row r="268" s="7" customFormat="1"/>
    <row r="269" s="7" customFormat="1"/>
    <row r="270" s="7" customFormat="1"/>
    <row r="271" s="7" customFormat="1"/>
    <row r="272" s="7" customFormat="1"/>
    <row r="273" s="7" customFormat="1"/>
    <row r="274" s="7" customFormat="1"/>
    <row r="275" s="7" customFormat="1"/>
    <row r="276" s="7" customFormat="1"/>
    <row r="277" s="7" customFormat="1"/>
    <row r="278" s="7" customFormat="1"/>
    <row r="279" s="7" customFormat="1"/>
    <row r="280" s="7" customFormat="1"/>
    <row r="281" s="7" customFormat="1"/>
    <row r="282" s="7" customFormat="1"/>
    <row r="283" s="7" customFormat="1"/>
    <row r="284" s="7" customFormat="1"/>
    <row r="285" s="7" customFormat="1"/>
    <row r="286" s="7" customFormat="1"/>
    <row r="287" s="7" customFormat="1"/>
    <row r="288" s="7" customFormat="1"/>
    <row r="289" s="7" customFormat="1"/>
    <row r="290" s="7" customFormat="1"/>
    <row r="291" s="7" customFormat="1"/>
    <row r="292" s="7" customFormat="1"/>
    <row r="293" s="7" customFormat="1"/>
    <row r="294" s="7" customFormat="1"/>
    <row r="295" s="7" customFormat="1"/>
    <row r="296" s="7" customFormat="1"/>
    <row r="297" s="7" customFormat="1"/>
    <row r="298" s="7" customFormat="1"/>
    <row r="299" s="7" customFormat="1"/>
    <row r="300" s="7" customFormat="1"/>
    <row r="301" s="7" customFormat="1"/>
    <row r="302" s="7" customFormat="1"/>
    <row r="303" s="7" customFormat="1"/>
    <row r="304" s="7" customFormat="1"/>
    <row r="305" s="7" customFormat="1"/>
    <row r="306" s="7" customFormat="1"/>
    <row r="307" s="7" customFormat="1"/>
    <row r="308" s="7" customFormat="1"/>
    <row r="309" s="7" customFormat="1"/>
    <row r="310" s="7" customFormat="1"/>
    <row r="311" s="7" customFormat="1"/>
    <row r="312" s="7" customFormat="1"/>
    <row r="313" s="7" customFormat="1"/>
    <row r="314" s="7" customFormat="1"/>
    <row r="315" s="7" customFormat="1"/>
    <row r="316" s="7" customFormat="1"/>
    <row r="317" s="7" customFormat="1"/>
    <row r="318" s="7" customFormat="1"/>
    <row r="319" s="7" customFormat="1"/>
    <row r="320" s="7" customFormat="1"/>
    <row r="321" s="7" customFormat="1"/>
    <row r="322" s="7" customFormat="1"/>
    <row r="323" s="7" customFormat="1"/>
    <row r="324" s="7" customFormat="1"/>
    <row r="325" s="7" customFormat="1"/>
    <row r="326" s="7" customFormat="1"/>
    <row r="327" s="7" customFormat="1"/>
    <row r="328" s="7" customFormat="1"/>
    <row r="329" s="7" customFormat="1"/>
    <row r="330" s="7" customFormat="1"/>
    <row r="331" s="7" customFormat="1"/>
    <row r="332" s="7" customFormat="1"/>
    <row r="333" s="7" customFormat="1"/>
    <row r="334" s="7" customFormat="1"/>
    <row r="335" s="7" customFormat="1"/>
    <row r="336" s="7" customFormat="1"/>
    <row r="337" s="7" customFormat="1"/>
    <row r="338" s="7" customFormat="1"/>
    <row r="339" s="7" customFormat="1"/>
    <row r="340" s="7" customFormat="1"/>
    <row r="341" s="7" customFormat="1"/>
    <row r="342" s="7" customFormat="1"/>
    <row r="343" s="7" customFormat="1"/>
    <row r="344" s="7" customFormat="1"/>
    <row r="345" s="7" customFormat="1"/>
    <row r="346" s="7" customFormat="1"/>
    <row r="347" s="7" customFormat="1"/>
    <row r="348" s="7" customFormat="1"/>
    <row r="349" s="7" customFormat="1"/>
    <row r="350" s="7" customFormat="1"/>
    <row r="351" s="7" customFormat="1"/>
    <row r="352" s="7" customFormat="1"/>
    <row r="353" s="7" customFormat="1"/>
    <row r="354" s="7" customFormat="1"/>
    <row r="355" s="7" customFormat="1"/>
    <row r="356" s="7" customFormat="1"/>
    <row r="357" s="7" customFormat="1"/>
    <row r="358" s="7" customFormat="1"/>
    <row r="359" s="7" customFormat="1"/>
    <row r="360" s="7" customFormat="1"/>
    <row r="361" s="7" customFormat="1"/>
    <row r="362" s="7" customFormat="1"/>
    <row r="363" s="7" customFormat="1"/>
    <row r="364" s="7" customFormat="1"/>
    <row r="365" s="7" customFormat="1"/>
    <row r="366" s="7" customFormat="1"/>
    <row r="367" s="7" customFormat="1"/>
    <row r="368" s="7" customFormat="1"/>
    <row r="369" s="7" customFormat="1"/>
    <row r="370" s="7" customFormat="1"/>
    <row r="371" s="7" customFormat="1"/>
    <row r="372" s="7" customFormat="1"/>
    <row r="373" s="7" customFormat="1"/>
    <row r="374" s="7" customFormat="1"/>
    <row r="375" s="7" customFormat="1"/>
    <row r="376" s="7" customFormat="1"/>
    <row r="377" s="7" customFormat="1"/>
    <row r="378" s="7" customFormat="1"/>
    <row r="379" s="7" customFormat="1"/>
    <row r="380" s="7" customFormat="1"/>
    <row r="381" s="7" customFormat="1"/>
    <row r="382" s="7" customFormat="1"/>
    <row r="383" s="7" customFormat="1"/>
    <row r="384" s="7" customFormat="1"/>
    <row r="385" s="7" customFormat="1"/>
    <row r="386" s="7" customFormat="1"/>
    <row r="387" s="7" customFormat="1"/>
    <row r="388" s="7" customFormat="1"/>
    <row r="389" s="7" customFormat="1"/>
    <row r="390" s="7" customFormat="1"/>
    <row r="391" s="7" customFormat="1"/>
    <row r="392" s="7" customFormat="1"/>
    <row r="393" s="7" customFormat="1"/>
    <row r="394" s="7" customFormat="1"/>
    <row r="395" s="7" customFormat="1"/>
    <row r="396" s="7" customFormat="1"/>
    <row r="397" s="7" customFormat="1"/>
    <row r="398" s="7" customFormat="1"/>
    <row r="399" s="7" customFormat="1"/>
    <row r="400" s="7" customFormat="1"/>
    <row r="401" s="7" customFormat="1"/>
    <row r="402" s="7" customFormat="1"/>
    <row r="403" s="7" customFormat="1"/>
    <row r="404" s="7" customFormat="1"/>
    <row r="405" s="7" customFormat="1"/>
    <row r="406" s="7" customFormat="1"/>
    <row r="407" s="7" customFormat="1"/>
    <row r="408" s="7" customFormat="1"/>
    <row r="409" s="7" customFormat="1"/>
    <row r="410" s="7" customFormat="1"/>
    <row r="411" s="7" customFormat="1"/>
    <row r="412" s="7" customFormat="1"/>
    <row r="413" s="7" customFormat="1"/>
    <row r="414" s="7" customFormat="1"/>
    <row r="415" s="7" customFormat="1"/>
    <row r="416" s="7" customFormat="1"/>
    <row r="417" s="7" customFormat="1"/>
    <row r="418" s="7" customFormat="1"/>
    <row r="419" s="7" customFormat="1"/>
    <row r="420" s="7" customFormat="1"/>
    <row r="421" s="7" customFormat="1"/>
    <row r="422" s="7" customFormat="1"/>
    <row r="423" s="7" customFormat="1"/>
    <row r="424" s="7" customFormat="1"/>
    <row r="425" s="7" customFormat="1"/>
    <row r="426" s="7" customFormat="1"/>
    <row r="427" s="7" customFormat="1"/>
    <row r="428" s="7" customFormat="1"/>
    <row r="429" s="7" customFormat="1"/>
    <row r="430" s="7" customFormat="1"/>
    <row r="431" s="7" customFormat="1"/>
    <row r="432" s="7" customFormat="1"/>
    <row r="433" s="7" customFormat="1"/>
    <row r="434" s="7" customFormat="1"/>
    <row r="435" s="7" customFormat="1"/>
    <row r="436" s="7" customFormat="1"/>
    <row r="437" s="7" customFormat="1"/>
    <row r="438" s="7" customFormat="1"/>
    <row r="439" s="7" customFormat="1"/>
    <row r="440" s="7" customFormat="1"/>
    <row r="441" s="7" customFormat="1"/>
    <row r="442" s="7" customFormat="1"/>
    <row r="443" s="7" customFormat="1"/>
    <row r="444" s="7" customFormat="1"/>
    <row r="445" s="7" customFormat="1"/>
    <row r="446" s="7" customFormat="1"/>
    <row r="447" s="7" customFormat="1"/>
    <row r="448" s="7" customFormat="1"/>
    <row r="449" s="7" customFormat="1"/>
    <row r="450" s="7" customFormat="1"/>
    <row r="451" s="7" customFormat="1"/>
    <row r="452" s="7" customFormat="1"/>
    <row r="453" s="7" customFormat="1"/>
    <row r="454" s="7" customFormat="1"/>
    <row r="455" s="7" customFormat="1"/>
    <row r="456" s="7" customFormat="1"/>
    <row r="457" s="7" customFormat="1"/>
    <row r="458" s="7" customFormat="1"/>
    <row r="459" s="7" customFormat="1"/>
    <row r="460" s="7" customFormat="1"/>
    <row r="461" s="7" customFormat="1"/>
    <row r="462" s="7" customFormat="1"/>
    <row r="463" s="7" customFormat="1"/>
    <row r="464" s="7" customFormat="1"/>
    <row r="465" s="7" customFormat="1"/>
    <row r="466" s="7" customFormat="1"/>
    <row r="467" s="7" customFormat="1"/>
    <row r="468" s="7" customFormat="1"/>
    <row r="469" s="7" customFormat="1"/>
    <row r="470" s="7" customFormat="1"/>
    <row r="471" s="7" customFormat="1"/>
    <row r="472" s="7" customFormat="1"/>
    <row r="473" s="7" customFormat="1"/>
    <row r="474" s="7" customFormat="1"/>
    <row r="475" s="7" customFormat="1"/>
    <row r="476" s="7" customFormat="1"/>
    <row r="477" s="7" customFormat="1"/>
    <row r="478" s="7" customFormat="1"/>
    <row r="479" s="7" customFormat="1"/>
    <row r="480" s="7" customFormat="1"/>
    <row r="481" s="7" customFormat="1"/>
    <row r="482" s="7" customFormat="1"/>
    <row r="483" s="7" customFormat="1"/>
    <row r="484" s="7" customFormat="1"/>
    <row r="485" s="7" customFormat="1"/>
    <row r="486" s="7" customFormat="1"/>
    <row r="487" s="7" customFormat="1"/>
    <row r="488" s="7" customFormat="1"/>
    <row r="489" s="7" customFormat="1"/>
    <row r="490" s="7" customFormat="1"/>
    <row r="491" s="7" customFormat="1"/>
    <row r="492" s="7" customFormat="1"/>
    <row r="493" s="7" customFormat="1"/>
    <row r="494" s="7" customFormat="1"/>
    <row r="495" s="7" customFormat="1"/>
    <row r="496" s="7" customFormat="1"/>
    <row r="497" s="7" customFormat="1"/>
    <row r="498" s="7" customFormat="1"/>
    <row r="499" s="7" customFormat="1"/>
    <row r="500" s="7" customFormat="1"/>
    <row r="501" s="7" customFormat="1"/>
    <row r="502" s="7" customFormat="1"/>
    <row r="503" s="7" customFormat="1"/>
    <row r="504" s="7" customFormat="1"/>
    <row r="505" s="7" customFormat="1"/>
    <row r="506" s="7" customFormat="1"/>
    <row r="507" s="7" customFormat="1"/>
    <row r="508" s="7" customFormat="1"/>
    <row r="509" s="7" customFormat="1"/>
    <row r="510" s="7" customFormat="1"/>
    <row r="511" s="7" customFormat="1"/>
    <row r="512" s="7" customFormat="1"/>
    <row r="513" s="7" customFormat="1"/>
    <row r="514" s="7" customFormat="1"/>
    <row r="515" s="7" customFormat="1"/>
    <row r="516" s="7" customFormat="1"/>
    <row r="517" s="7" customFormat="1"/>
    <row r="518" s="7" customFormat="1"/>
    <row r="519" s="7" customFormat="1"/>
    <row r="520" s="7" customFormat="1"/>
    <row r="521" s="7" customFormat="1"/>
    <row r="522" s="7" customFormat="1"/>
    <row r="523" s="7" customFormat="1"/>
    <row r="524" s="7" customFormat="1"/>
    <row r="525" s="7" customFormat="1"/>
    <row r="526" s="7" customFormat="1"/>
    <row r="527" s="7" customFormat="1"/>
    <row r="528" s="7" customFormat="1"/>
    <row r="529" s="7" customFormat="1"/>
    <row r="530" s="7" customFormat="1"/>
    <row r="531" s="7" customFormat="1"/>
    <row r="532" s="7" customFormat="1"/>
    <row r="533" s="7" customFormat="1"/>
    <row r="534" s="7" customFormat="1"/>
    <row r="535" s="7" customFormat="1"/>
    <row r="536" s="7" customFormat="1"/>
    <row r="537" s="7" customFormat="1"/>
    <row r="538" s="7" customFormat="1"/>
    <row r="539" s="7" customFormat="1"/>
    <row r="540" s="7" customFormat="1"/>
    <row r="541" s="7" customFormat="1"/>
    <row r="542" s="7" customFormat="1"/>
    <row r="543" s="7" customFormat="1"/>
    <row r="544" s="7" customFormat="1"/>
    <row r="545" s="7" customFormat="1"/>
    <row r="546" s="7" customFormat="1"/>
    <row r="547" s="7" customFormat="1"/>
    <row r="548" s="7" customFormat="1"/>
    <row r="549" s="7" customFormat="1"/>
    <row r="550" s="7" customFormat="1"/>
    <row r="551" s="7" customFormat="1"/>
    <row r="552" s="7" customFormat="1"/>
    <row r="553" s="7" customFormat="1"/>
    <row r="554" s="7" customFormat="1"/>
    <row r="555" s="7" customFormat="1"/>
    <row r="556" s="7" customFormat="1"/>
    <row r="557" s="7" customFormat="1"/>
    <row r="558" s="7" customFormat="1"/>
    <row r="559" s="7" customFormat="1"/>
    <row r="560" s="7" customFormat="1"/>
    <row r="561" s="7" customFormat="1"/>
    <row r="562" s="7" customFormat="1"/>
    <row r="563" s="7" customFormat="1"/>
    <row r="564" s="7" customFormat="1"/>
    <row r="565" s="7" customFormat="1"/>
    <row r="566" s="7" customFormat="1"/>
    <row r="567" s="7" customFormat="1"/>
    <row r="568" s="7" customFormat="1"/>
    <row r="569" s="7" customFormat="1"/>
    <row r="570" s="7" customFormat="1"/>
    <row r="571" s="7" customFormat="1"/>
    <row r="572" s="7" customFormat="1"/>
    <row r="573" s="7" customFormat="1"/>
    <row r="574" s="7" customFormat="1"/>
    <row r="575" s="7" customFormat="1"/>
    <row r="576" s="7" customFormat="1"/>
    <row r="577" s="7" customFormat="1"/>
    <row r="578" s="7" customFormat="1"/>
    <row r="579" s="7" customFormat="1"/>
    <row r="580" s="7" customFormat="1"/>
    <row r="581" s="7" customFormat="1"/>
    <row r="582" s="7" customFormat="1"/>
    <row r="583" s="7" customFormat="1"/>
    <row r="584" s="7" customFormat="1"/>
    <row r="585" s="7" customFormat="1"/>
    <row r="586" s="7" customFormat="1"/>
    <row r="587" s="7" customFormat="1"/>
    <row r="588" s="7" customFormat="1"/>
    <row r="589" s="7" customFormat="1"/>
    <row r="590" s="7" customFormat="1"/>
    <row r="591" s="7" customFormat="1"/>
    <row r="592" s="7" customFormat="1"/>
    <row r="593" s="7" customFormat="1"/>
    <row r="594" s="7" customFormat="1"/>
    <row r="595" s="7" customFormat="1"/>
    <row r="596" s="7" customFormat="1"/>
    <row r="597" s="7" customFormat="1"/>
    <row r="598" s="7" customFormat="1"/>
    <row r="599" s="7" customFormat="1"/>
    <row r="600" s="7" customFormat="1"/>
    <row r="601" s="7" customFormat="1"/>
    <row r="602" s="7" customFormat="1"/>
    <row r="603" s="7" customFormat="1"/>
    <row r="604" s="7" customFormat="1"/>
    <row r="605" s="7" customFormat="1"/>
    <row r="606" s="7" customFormat="1"/>
    <row r="607" s="7" customFormat="1"/>
    <row r="608" s="7" customFormat="1"/>
    <row r="609" s="7" customFormat="1"/>
    <row r="610" s="7" customFormat="1"/>
    <row r="611" s="7" customFormat="1"/>
    <row r="612" s="7" customFormat="1"/>
    <row r="613" s="7" customFormat="1"/>
    <row r="614" s="7" customFormat="1"/>
    <row r="615" s="7" customFormat="1"/>
    <row r="616" s="7" customFormat="1"/>
    <row r="617" s="7" customFormat="1"/>
    <row r="618" s="7" customFormat="1"/>
    <row r="619" s="7" customFormat="1"/>
    <row r="620" s="7" customFormat="1"/>
    <row r="621" s="7" customFormat="1"/>
    <row r="622" s="7" customFormat="1"/>
    <row r="623" s="7" customFormat="1"/>
    <row r="624" s="7" customFormat="1"/>
    <row r="625" s="7" customFormat="1"/>
    <row r="626" s="7" customFormat="1"/>
    <row r="627" s="7" customFormat="1"/>
    <row r="628" s="7" customFormat="1"/>
    <row r="629" s="7" customFormat="1"/>
    <row r="630" s="7" customFormat="1"/>
    <row r="631" s="7" customFormat="1"/>
    <row r="632" s="7" customFormat="1"/>
    <row r="633" s="7" customFormat="1"/>
    <row r="634" s="7" customFormat="1"/>
    <row r="635" s="7" customFormat="1"/>
    <row r="636" s="7" customFormat="1"/>
    <row r="637" s="7" customFormat="1"/>
    <row r="638" s="7" customFormat="1"/>
    <row r="639" s="7" customFormat="1"/>
    <row r="640" s="7" customFormat="1"/>
    <row r="641" s="7" customFormat="1"/>
    <row r="642" s="7" customFormat="1"/>
    <row r="643" s="7" customFormat="1"/>
    <row r="644" s="7" customFormat="1"/>
    <row r="645" s="7" customFormat="1"/>
    <row r="646" s="7" customFormat="1"/>
    <row r="647" s="7" customFormat="1"/>
    <row r="648" s="7" customFormat="1"/>
    <row r="649" s="7" customFormat="1"/>
    <row r="650" s="7" customFormat="1"/>
    <row r="651" s="7" customFormat="1"/>
    <row r="652" s="7" customFormat="1"/>
    <row r="653" s="7" customFormat="1"/>
    <row r="654" s="7" customFormat="1"/>
    <row r="655" s="7" customFormat="1"/>
    <row r="656" s="7" customFormat="1"/>
    <row r="657" s="7" customFormat="1"/>
    <row r="658" s="7" customFormat="1"/>
    <row r="659" s="7" customFormat="1"/>
    <row r="660" s="7" customFormat="1"/>
    <row r="661" s="7" customFormat="1"/>
    <row r="662" s="7" customFormat="1"/>
    <row r="663" s="7" customFormat="1"/>
    <row r="664" s="7" customFormat="1"/>
    <row r="665" s="7" customFormat="1"/>
    <row r="666" s="7" customFormat="1"/>
    <row r="667" s="7" customFormat="1"/>
    <row r="668" s="7" customFormat="1"/>
    <row r="669" s="7" customFormat="1"/>
    <row r="670" s="7" customFormat="1"/>
    <row r="671" s="7" customFormat="1"/>
    <row r="672" s="7" customFormat="1"/>
    <row r="673" s="7" customFormat="1"/>
    <row r="674" s="7" customFormat="1"/>
    <row r="675" s="7" customFormat="1"/>
    <row r="676" s="7" customFormat="1"/>
    <row r="677" s="7" customFormat="1"/>
    <row r="678" s="7" customFormat="1"/>
    <row r="679" s="7" customFormat="1"/>
    <row r="680" s="7" customFormat="1"/>
    <row r="681" s="7" customFormat="1"/>
    <row r="682" s="7" customFormat="1"/>
    <row r="683" s="7" customFormat="1"/>
    <row r="684" s="7" customFormat="1"/>
    <row r="685" s="7" customFormat="1"/>
    <row r="686" s="7" customFormat="1"/>
    <row r="687" s="7" customFormat="1"/>
    <row r="688" s="7" customFormat="1"/>
    <row r="689" s="7" customFormat="1"/>
    <row r="690" s="7" customFormat="1"/>
    <row r="691" s="7" customFormat="1"/>
    <row r="692" s="7" customFormat="1"/>
    <row r="693" s="7" customFormat="1"/>
    <row r="694" s="7" customFormat="1"/>
    <row r="695" s="7" customFormat="1"/>
    <row r="696" s="7" customFormat="1"/>
    <row r="697" s="7" customFormat="1"/>
    <row r="698" s="7" customFormat="1"/>
    <row r="699" s="7" customFormat="1"/>
    <row r="700" s="7" customFormat="1"/>
    <row r="701" s="7" customFormat="1"/>
    <row r="702" s="7" customFormat="1"/>
    <row r="703" s="7" customFormat="1"/>
    <row r="704" s="7" customFormat="1"/>
    <row r="705" s="7" customFormat="1"/>
    <row r="706" s="7" customFormat="1"/>
    <row r="707" s="7" customFormat="1"/>
    <row r="708" s="7" customFormat="1"/>
    <row r="709" s="7" customFormat="1"/>
    <row r="710" s="7" customFormat="1"/>
    <row r="711" s="7" customFormat="1"/>
    <row r="712" s="7" customFormat="1"/>
    <row r="713" s="7" customFormat="1"/>
    <row r="714" s="7" customFormat="1"/>
    <row r="715" s="7" customFormat="1"/>
    <row r="716" s="7" customFormat="1"/>
    <row r="717" s="7" customFormat="1"/>
    <row r="718" s="7" customFormat="1"/>
    <row r="719" s="7" customFormat="1"/>
    <row r="720" s="7" customFormat="1"/>
    <row r="721" s="7" customFormat="1"/>
    <row r="722" s="7" customFormat="1"/>
    <row r="723" s="7" customFormat="1"/>
    <row r="724" s="7" customFormat="1"/>
    <row r="725" s="7" customFormat="1"/>
    <row r="726" s="7" customFormat="1"/>
    <row r="727" s="7" customFormat="1"/>
    <row r="728" s="7" customFormat="1"/>
    <row r="729" s="7" customFormat="1"/>
    <row r="730" s="7" customFormat="1"/>
    <row r="731" s="7" customFormat="1"/>
    <row r="732" s="7" customFormat="1"/>
    <row r="733" s="7" customFormat="1"/>
    <row r="734" s="7" customFormat="1"/>
    <row r="735" s="7" customFormat="1"/>
  </sheetData>
  <mergeCells count="1">
    <mergeCell ref="B2:D2"/>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249977111117893"/>
  </sheetPr>
  <dimension ref="A1:IX260"/>
  <sheetViews>
    <sheetView zoomScale="40" zoomScaleNormal="40" workbookViewId="0">
      <selection activeCell="D12" sqref="D12"/>
    </sheetView>
  </sheetViews>
  <sheetFormatPr baseColWidth="10" defaultColWidth="11.42578125" defaultRowHeight="15"/>
  <cols>
    <col min="2" max="2" width="40.42578125" customWidth="1"/>
    <col min="3" max="3" width="74.85546875" hidden="1" customWidth="1"/>
    <col min="4" max="4" width="147.85546875" customWidth="1"/>
    <col min="5" max="5" width="26.140625" style="134" customWidth="1"/>
    <col min="11" max="258" width="11.42578125" style="7"/>
  </cols>
  <sheetData>
    <row r="1" spans="1:10" s="7" customFormat="1">
      <c r="E1" s="141"/>
    </row>
    <row r="2" spans="1:10" ht="33.75">
      <c r="A2" s="7"/>
      <c r="B2" s="414" t="s">
        <v>338</v>
      </c>
      <c r="C2" s="414"/>
      <c r="D2" s="414"/>
      <c r="E2" s="414"/>
      <c r="F2" s="7"/>
      <c r="G2" s="7"/>
      <c r="H2" s="7"/>
      <c r="I2" s="7"/>
      <c r="J2" s="7"/>
    </row>
    <row r="3" spans="1:10">
      <c r="A3" s="7"/>
      <c r="B3" s="113"/>
      <c r="C3" s="113"/>
      <c r="D3" s="113"/>
      <c r="E3" s="141"/>
      <c r="F3" s="7"/>
      <c r="G3" s="7"/>
      <c r="H3" s="7"/>
      <c r="I3" s="7"/>
      <c r="J3" s="7"/>
    </row>
    <row r="4" spans="1:10" ht="60">
      <c r="A4" s="7"/>
      <c r="B4" s="25"/>
      <c r="C4" s="114" t="s">
        <v>339</v>
      </c>
      <c r="D4" s="114" t="s">
        <v>340</v>
      </c>
      <c r="E4" s="141"/>
      <c r="F4" s="7"/>
      <c r="G4" s="7"/>
      <c r="H4" s="7"/>
      <c r="I4" s="7"/>
      <c r="J4" s="7"/>
    </row>
    <row r="5" spans="1:10" ht="76.5" customHeight="1">
      <c r="A5" s="26" t="s">
        <v>341</v>
      </c>
      <c r="B5" s="115" t="s">
        <v>342</v>
      </c>
      <c r="C5" s="116" t="s">
        <v>343</v>
      </c>
      <c r="D5" s="117" t="s">
        <v>344</v>
      </c>
      <c r="E5" s="142">
        <v>0.2</v>
      </c>
      <c r="F5" s="7"/>
      <c r="G5" s="7"/>
      <c r="H5" s="7"/>
      <c r="I5" s="7"/>
      <c r="J5" s="7"/>
    </row>
    <row r="6" spans="1:10" ht="99">
      <c r="A6" s="26" t="s">
        <v>345</v>
      </c>
      <c r="B6" s="118" t="s">
        <v>345</v>
      </c>
      <c r="C6" s="119" t="s">
        <v>346</v>
      </c>
      <c r="D6" s="120" t="s">
        <v>245</v>
      </c>
      <c r="E6" s="142">
        <v>0.4</v>
      </c>
      <c r="F6" s="7"/>
      <c r="G6" s="7"/>
      <c r="H6" s="7"/>
      <c r="I6" s="7"/>
      <c r="J6" s="7"/>
    </row>
    <row r="7" spans="1:10" ht="66">
      <c r="A7" s="26" t="s">
        <v>347</v>
      </c>
      <c r="B7" s="121" t="s">
        <v>348</v>
      </c>
      <c r="C7" s="119" t="s">
        <v>349</v>
      </c>
      <c r="D7" s="120" t="s">
        <v>350</v>
      </c>
      <c r="E7" s="142">
        <v>0.6</v>
      </c>
      <c r="F7" s="7"/>
      <c r="G7" s="7"/>
      <c r="H7" s="7"/>
      <c r="I7" s="7"/>
      <c r="J7" s="7"/>
    </row>
    <row r="8" spans="1:10" ht="66">
      <c r="A8" s="26" t="s">
        <v>351</v>
      </c>
      <c r="B8" s="122" t="s">
        <v>352</v>
      </c>
      <c r="C8" s="119" t="s">
        <v>353</v>
      </c>
      <c r="D8" s="120" t="s">
        <v>354</v>
      </c>
      <c r="E8" s="142">
        <v>0.8</v>
      </c>
      <c r="F8" s="7"/>
      <c r="G8" s="7"/>
      <c r="H8" s="7"/>
      <c r="I8" s="7"/>
      <c r="J8" s="7"/>
    </row>
    <row r="9" spans="1:10" ht="66">
      <c r="A9" s="26" t="s">
        <v>355</v>
      </c>
      <c r="B9" s="123" t="s">
        <v>356</v>
      </c>
      <c r="C9" s="119" t="s">
        <v>357</v>
      </c>
      <c r="D9" s="120" t="s">
        <v>358</v>
      </c>
      <c r="E9" s="142">
        <v>1</v>
      </c>
      <c r="F9" s="7"/>
      <c r="G9" s="7"/>
      <c r="H9" s="7"/>
      <c r="I9" s="7"/>
      <c r="J9" s="7"/>
    </row>
    <row r="10" spans="1:10" ht="20.25">
      <c r="A10" s="26"/>
      <c r="B10" s="26"/>
      <c r="C10" s="27"/>
      <c r="D10" s="27"/>
      <c r="E10" s="141"/>
      <c r="F10" s="7"/>
      <c r="G10" s="7"/>
      <c r="H10" s="7"/>
      <c r="I10" s="7"/>
      <c r="J10" s="7"/>
    </row>
    <row r="11" spans="1:10" ht="60">
      <c r="A11" s="26"/>
      <c r="B11" s="25"/>
      <c r="C11" s="114" t="s">
        <v>339</v>
      </c>
      <c r="D11" s="114" t="s">
        <v>359</v>
      </c>
      <c r="E11" s="141"/>
      <c r="F11" s="7"/>
      <c r="G11" s="7"/>
      <c r="H11" s="7"/>
      <c r="I11" s="7"/>
      <c r="J11" s="7"/>
    </row>
    <row r="12" spans="1:10" ht="79.5" customHeight="1">
      <c r="A12" s="26"/>
      <c r="B12" s="115" t="s">
        <v>342</v>
      </c>
      <c r="C12" s="116" t="s">
        <v>343</v>
      </c>
      <c r="D12" s="150" t="s">
        <v>360</v>
      </c>
      <c r="E12" s="142">
        <v>0.2</v>
      </c>
      <c r="F12" s="7"/>
      <c r="G12" s="7"/>
      <c r="H12" s="7"/>
      <c r="I12" s="7"/>
      <c r="J12" s="7"/>
    </row>
    <row r="13" spans="1:10" ht="33">
      <c r="A13" s="26"/>
      <c r="B13" s="118" t="s">
        <v>345</v>
      </c>
      <c r="C13" s="119" t="s">
        <v>346</v>
      </c>
      <c r="D13" s="150" t="s">
        <v>361</v>
      </c>
      <c r="E13" s="142">
        <v>0.4</v>
      </c>
      <c r="F13" s="7"/>
      <c r="G13" s="7"/>
      <c r="H13" s="7"/>
      <c r="I13" s="7"/>
      <c r="J13" s="7"/>
    </row>
    <row r="14" spans="1:10" ht="33">
      <c r="A14" s="26"/>
      <c r="B14" s="121" t="s">
        <v>348</v>
      </c>
      <c r="C14" s="119" t="s">
        <v>349</v>
      </c>
      <c r="D14" s="150" t="s">
        <v>362</v>
      </c>
      <c r="E14" s="142">
        <v>0.6</v>
      </c>
      <c r="F14" s="7"/>
      <c r="G14" s="7"/>
      <c r="H14" s="7"/>
      <c r="I14" s="7"/>
      <c r="J14" s="7"/>
    </row>
    <row r="15" spans="1:10" ht="33">
      <c r="A15" s="26"/>
      <c r="B15" s="122" t="s">
        <v>352</v>
      </c>
      <c r="C15" s="119" t="s">
        <v>353</v>
      </c>
      <c r="D15" s="150" t="s">
        <v>363</v>
      </c>
      <c r="E15" s="142">
        <v>0.8</v>
      </c>
      <c r="F15" s="7"/>
      <c r="G15" s="7"/>
      <c r="H15" s="7"/>
      <c r="I15" s="7"/>
      <c r="J15" s="7"/>
    </row>
    <row r="16" spans="1:10" ht="46.5" customHeight="1">
      <c r="A16" s="26"/>
      <c r="B16" s="123" t="s">
        <v>356</v>
      </c>
      <c r="C16" s="119" t="s">
        <v>357</v>
      </c>
      <c r="D16" s="150" t="s">
        <v>364</v>
      </c>
      <c r="E16" s="142">
        <v>1</v>
      </c>
      <c r="F16" s="7"/>
      <c r="G16" s="7"/>
      <c r="H16" s="7"/>
      <c r="I16" s="7"/>
      <c r="J16" s="7"/>
    </row>
    <row r="17" spans="1:10" ht="20.25">
      <c r="A17" s="26"/>
      <c r="B17" s="26"/>
      <c r="C17" s="27"/>
      <c r="D17" s="27"/>
      <c r="E17" s="141"/>
      <c r="F17" s="7"/>
      <c r="G17" s="7"/>
      <c r="H17" s="7"/>
      <c r="I17" s="7"/>
      <c r="J17" s="7"/>
    </row>
    <row r="18" spans="1:10" ht="16.5">
      <c r="A18" s="26"/>
      <c r="B18" s="28"/>
      <c r="C18" s="28"/>
      <c r="D18" s="28"/>
      <c r="E18" s="141"/>
      <c r="F18" s="7"/>
      <c r="G18" s="7"/>
      <c r="H18" s="7"/>
      <c r="I18" s="7"/>
      <c r="J18" s="7"/>
    </row>
    <row r="19" spans="1:10" ht="60">
      <c r="A19" s="26"/>
      <c r="B19" s="25"/>
      <c r="C19" s="114" t="s">
        <v>339</v>
      </c>
      <c r="D19" s="114" t="s">
        <v>255</v>
      </c>
      <c r="E19" s="141"/>
      <c r="F19" s="7"/>
      <c r="G19" s="7"/>
      <c r="H19" s="7"/>
      <c r="I19" s="7"/>
      <c r="J19" s="7"/>
    </row>
    <row r="20" spans="1:10" ht="57.75" customHeight="1">
      <c r="A20" s="26"/>
      <c r="B20" s="115" t="s">
        <v>342</v>
      </c>
      <c r="C20" s="116" t="s">
        <v>343</v>
      </c>
      <c r="D20" s="150" t="s">
        <v>259</v>
      </c>
      <c r="E20" s="142">
        <v>0.2</v>
      </c>
      <c r="F20" s="7"/>
      <c r="G20" s="7"/>
      <c r="H20" s="7"/>
      <c r="I20" s="7"/>
      <c r="J20" s="7"/>
    </row>
    <row r="21" spans="1:10" ht="54" customHeight="1">
      <c r="A21" s="26"/>
      <c r="B21" s="118" t="s">
        <v>345</v>
      </c>
      <c r="C21" s="119" t="s">
        <v>346</v>
      </c>
      <c r="D21" s="150" t="s">
        <v>365</v>
      </c>
      <c r="E21" s="142">
        <v>0.4</v>
      </c>
      <c r="F21" s="7"/>
      <c r="G21" s="7"/>
      <c r="H21" s="7"/>
      <c r="I21" s="7"/>
      <c r="J21" s="7"/>
    </row>
    <row r="22" spans="1:10" ht="64.5" customHeight="1">
      <c r="A22" s="26"/>
      <c r="B22" s="121" t="s">
        <v>348</v>
      </c>
      <c r="C22" s="119" t="s">
        <v>349</v>
      </c>
      <c r="D22" s="150" t="s">
        <v>366</v>
      </c>
      <c r="E22" s="142">
        <v>0.6</v>
      </c>
      <c r="F22" s="7"/>
      <c r="G22" s="7"/>
      <c r="H22" s="7"/>
      <c r="I22" s="7"/>
      <c r="J22" s="7"/>
    </row>
    <row r="23" spans="1:10" ht="51.75" customHeight="1">
      <c r="A23" s="26"/>
      <c r="B23" s="122" t="s">
        <v>352</v>
      </c>
      <c r="C23" s="119" t="s">
        <v>353</v>
      </c>
      <c r="D23" s="150" t="s">
        <v>367</v>
      </c>
      <c r="E23" s="142">
        <v>0.8</v>
      </c>
      <c r="F23" s="7"/>
      <c r="G23" s="7"/>
      <c r="H23" s="7"/>
      <c r="I23" s="7"/>
      <c r="J23" s="7"/>
    </row>
    <row r="24" spans="1:10" ht="51.75" customHeight="1">
      <c r="A24" s="26"/>
      <c r="B24" s="123" t="s">
        <v>356</v>
      </c>
      <c r="C24" s="119" t="s">
        <v>357</v>
      </c>
      <c r="D24" s="150" t="s">
        <v>368</v>
      </c>
      <c r="E24" s="142">
        <v>1</v>
      </c>
      <c r="F24" s="7"/>
      <c r="G24" s="7"/>
      <c r="H24" s="7"/>
      <c r="I24" s="7"/>
      <c r="J24" s="7"/>
    </row>
    <row r="25" spans="1:10" ht="16.5">
      <c r="A25" s="26"/>
      <c r="B25" s="28"/>
      <c r="C25" s="28"/>
      <c r="D25" s="28"/>
      <c r="E25" s="141"/>
      <c r="F25" s="7"/>
      <c r="G25" s="7"/>
      <c r="H25" s="7"/>
      <c r="I25" s="7"/>
      <c r="J25" s="7"/>
    </row>
    <row r="26" spans="1:10" ht="16.5">
      <c r="A26" s="26"/>
      <c r="B26" s="28"/>
      <c r="C26" s="28"/>
      <c r="D26" s="28"/>
      <c r="E26" s="141"/>
      <c r="F26" s="7"/>
      <c r="G26" s="7"/>
      <c r="H26" s="7"/>
      <c r="I26" s="7"/>
      <c r="J26" s="7"/>
    </row>
    <row r="27" spans="1:10" ht="16.5">
      <c r="A27" s="26"/>
      <c r="B27" s="28"/>
      <c r="C27" s="28"/>
      <c r="D27" s="28"/>
      <c r="E27" s="141"/>
      <c r="F27" s="7"/>
      <c r="G27" s="7"/>
      <c r="H27" s="7"/>
      <c r="I27" s="7"/>
      <c r="J27" s="7"/>
    </row>
    <row r="28" spans="1:10" ht="16.5">
      <c r="A28" s="26"/>
      <c r="B28" s="28"/>
      <c r="C28" s="28"/>
      <c r="D28" s="28"/>
      <c r="E28" s="141"/>
      <c r="F28" s="7"/>
      <c r="G28" s="7"/>
      <c r="H28" s="7"/>
      <c r="I28" s="7"/>
      <c r="J28" s="7"/>
    </row>
    <row r="29" spans="1:10" ht="60">
      <c r="A29" s="26"/>
      <c r="B29" s="25"/>
      <c r="C29" s="114" t="s">
        <v>339</v>
      </c>
      <c r="D29" s="114" t="s">
        <v>369</v>
      </c>
      <c r="E29" s="141"/>
      <c r="F29" s="7"/>
      <c r="G29" s="7"/>
      <c r="H29" s="7"/>
      <c r="I29" s="7"/>
      <c r="J29" s="7"/>
    </row>
    <row r="30" spans="1:10" ht="75.75" customHeight="1">
      <c r="A30" s="26"/>
      <c r="B30" s="115" t="s">
        <v>342</v>
      </c>
      <c r="C30" s="116" t="s">
        <v>343</v>
      </c>
      <c r="D30" s="150" t="s">
        <v>370</v>
      </c>
      <c r="E30" s="142">
        <v>0.2</v>
      </c>
      <c r="F30" s="7"/>
      <c r="G30" s="7"/>
      <c r="H30" s="7"/>
      <c r="I30" s="7"/>
      <c r="J30" s="7"/>
    </row>
    <row r="31" spans="1:10" ht="65.25" customHeight="1">
      <c r="A31" s="26"/>
      <c r="B31" s="118" t="s">
        <v>345</v>
      </c>
      <c r="C31" s="119" t="s">
        <v>346</v>
      </c>
      <c r="D31" s="150" t="s">
        <v>371</v>
      </c>
      <c r="E31" s="142">
        <v>0.4</v>
      </c>
      <c r="F31" s="7"/>
      <c r="G31" s="7"/>
      <c r="H31" s="7"/>
      <c r="I31" s="7"/>
      <c r="J31" s="7"/>
    </row>
    <row r="32" spans="1:10" ht="57" customHeight="1">
      <c r="A32" s="26"/>
      <c r="B32" s="121" t="s">
        <v>348</v>
      </c>
      <c r="C32" s="119" t="s">
        <v>349</v>
      </c>
      <c r="D32" s="150" t="s">
        <v>372</v>
      </c>
      <c r="E32" s="142">
        <v>0.6</v>
      </c>
      <c r="F32" s="7"/>
      <c r="G32" s="7"/>
      <c r="H32" s="7"/>
      <c r="I32" s="7"/>
      <c r="J32" s="7"/>
    </row>
    <row r="33" spans="1:10" ht="66.75" customHeight="1">
      <c r="A33" s="26"/>
      <c r="B33" s="122" t="s">
        <v>352</v>
      </c>
      <c r="C33" s="119" t="s">
        <v>353</v>
      </c>
      <c r="D33" s="150" t="s">
        <v>373</v>
      </c>
      <c r="E33" s="142">
        <v>0.8</v>
      </c>
      <c r="F33" s="7"/>
      <c r="G33" s="7"/>
      <c r="H33" s="7"/>
      <c r="I33" s="7"/>
      <c r="J33" s="7"/>
    </row>
    <row r="34" spans="1:10" ht="79.5" customHeight="1">
      <c r="A34" s="26"/>
      <c r="B34" s="123" t="s">
        <v>356</v>
      </c>
      <c r="C34" s="119" t="s">
        <v>357</v>
      </c>
      <c r="D34" s="150" t="s">
        <v>374</v>
      </c>
      <c r="E34" s="142">
        <v>1</v>
      </c>
      <c r="F34" s="7"/>
      <c r="G34" s="7"/>
      <c r="H34" s="7"/>
      <c r="I34" s="7"/>
      <c r="J34" s="7"/>
    </row>
    <row r="35" spans="1:10">
      <c r="A35" s="26"/>
      <c r="B35" s="26"/>
      <c r="C35" s="26" t="s">
        <v>375</v>
      </c>
      <c r="D35" s="26" t="s">
        <v>376</v>
      </c>
      <c r="E35" s="141"/>
      <c r="F35" s="7"/>
      <c r="G35" s="7"/>
      <c r="H35" s="7"/>
      <c r="I35" s="7"/>
      <c r="J35" s="7"/>
    </row>
    <row r="36" spans="1:10">
      <c r="A36" s="26"/>
      <c r="B36" s="26"/>
      <c r="C36" s="26"/>
      <c r="D36" s="26"/>
      <c r="E36" s="141"/>
      <c r="F36" s="7"/>
      <c r="G36" s="7"/>
      <c r="H36" s="7"/>
      <c r="I36" s="7"/>
      <c r="J36" s="7"/>
    </row>
    <row r="37" spans="1:10">
      <c r="A37" s="26"/>
      <c r="B37" s="26"/>
      <c r="C37" s="26"/>
      <c r="D37" s="26"/>
      <c r="E37" s="141"/>
      <c r="F37" s="7"/>
      <c r="G37" s="7"/>
      <c r="H37" s="7"/>
      <c r="I37" s="7"/>
      <c r="J37" s="7"/>
    </row>
    <row r="38" spans="1:10" ht="60">
      <c r="A38" s="26"/>
      <c r="B38" s="25"/>
      <c r="C38" s="114" t="s">
        <v>339</v>
      </c>
      <c r="D38" s="114" t="s">
        <v>377</v>
      </c>
      <c r="E38" s="141"/>
      <c r="F38" s="7"/>
      <c r="G38" s="7"/>
      <c r="H38" s="7"/>
      <c r="I38" s="7"/>
      <c r="J38" s="7"/>
    </row>
    <row r="39" spans="1:10" ht="99">
      <c r="A39" s="26"/>
      <c r="B39" s="115" t="s">
        <v>342</v>
      </c>
      <c r="C39" s="116" t="s">
        <v>343</v>
      </c>
      <c r="D39" s="151" t="s">
        <v>378</v>
      </c>
      <c r="E39" s="142">
        <v>0.2</v>
      </c>
      <c r="F39" s="7"/>
      <c r="G39" s="7"/>
      <c r="H39" s="7"/>
      <c r="I39" s="7"/>
      <c r="J39" s="7"/>
    </row>
    <row r="40" spans="1:10" ht="99">
      <c r="A40" s="26"/>
      <c r="B40" s="118" t="s">
        <v>345</v>
      </c>
      <c r="C40" s="119" t="s">
        <v>346</v>
      </c>
      <c r="D40" s="151" t="s">
        <v>379</v>
      </c>
      <c r="E40" s="142">
        <v>0.4</v>
      </c>
      <c r="F40" s="7"/>
      <c r="G40" s="7"/>
      <c r="H40" s="7"/>
      <c r="I40" s="7"/>
      <c r="J40" s="7"/>
    </row>
    <row r="41" spans="1:10" ht="99">
      <c r="A41" s="26"/>
      <c r="B41" s="121" t="s">
        <v>348</v>
      </c>
      <c r="C41" s="119" t="s">
        <v>349</v>
      </c>
      <c r="D41" s="151" t="s">
        <v>380</v>
      </c>
      <c r="E41" s="142">
        <v>0.6</v>
      </c>
      <c r="F41" s="7"/>
      <c r="G41" s="7"/>
      <c r="H41" s="7"/>
      <c r="I41" s="7"/>
      <c r="J41" s="7"/>
    </row>
    <row r="42" spans="1:10" ht="99">
      <c r="A42" s="26"/>
      <c r="B42" s="122" t="s">
        <v>352</v>
      </c>
      <c r="C42" s="119" t="s">
        <v>353</v>
      </c>
      <c r="D42" s="151" t="s">
        <v>381</v>
      </c>
      <c r="E42" s="142">
        <v>0.8</v>
      </c>
      <c r="F42" s="7"/>
      <c r="G42" s="7"/>
      <c r="H42" s="7"/>
      <c r="I42" s="7"/>
      <c r="J42" s="7"/>
    </row>
    <row r="43" spans="1:10" ht="99">
      <c r="A43" s="26"/>
      <c r="B43" s="123" t="s">
        <v>356</v>
      </c>
      <c r="C43" s="119" t="s">
        <v>357</v>
      </c>
      <c r="D43" s="151" t="s">
        <v>382</v>
      </c>
      <c r="E43" s="142">
        <v>1</v>
      </c>
      <c r="F43" s="7"/>
      <c r="G43" s="7"/>
      <c r="H43" s="7"/>
      <c r="I43" s="7"/>
      <c r="J43" s="7"/>
    </row>
    <row r="44" spans="1:10">
      <c r="A44" s="26"/>
      <c r="B44" s="26"/>
      <c r="C44" s="26"/>
      <c r="D44" s="26"/>
      <c r="E44" s="141"/>
      <c r="F44" s="7"/>
      <c r="G44" s="7"/>
      <c r="H44" s="7"/>
      <c r="I44" s="7"/>
      <c r="J44" s="7"/>
    </row>
    <row r="45" spans="1:10" ht="56.25" customHeight="1">
      <c r="A45" s="26"/>
      <c r="B45" s="26"/>
      <c r="C45" s="26"/>
      <c r="D45" s="114" t="s">
        <v>383</v>
      </c>
      <c r="E45" s="141"/>
      <c r="F45" s="7"/>
      <c r="G45" s="7"/>
      <c r="H45" s="7"/>
      <c r="I45" s="7"/>
      <c r="J45" s="7"/>
    </row>
    <row r="46" spans="1:10" ht="94.5" customHeight="1">
      <c r="A46" s="26"/>
      <c r="B46" s="122" t="s">
        <v>352</v>
      </c>
      <c r="C46" s="26"/>
      <c r="D46" s="120" t="s">
        <v>384</v>
      </c>
      <c r="E46" s="142">
        <v>0.8</v>
      </c>
      <c r="F46" s="7"/>
      <c r="G46" s="7"/>
      <c r="H46" s="7"/>
      <c r="I46" s="7"/>
      <c r="J46" s="7"/>
    </row>
    <row r="47" spans="1:10" ht="105.75" customHeight="1">
      <c r="A47" s="26"/>
      <c r="B47" s="123" t="s">
        <v>356</v>
      </c>
      <c r="C47" s="27"/>
      <c r="D47" s="120" t="s">
        <v>385</v>
      </c>
      <c r="E47" s="142">
        <v>1</v>
      </c>
      <c r="F47" s="7"/>
      <c r="G47" s="7"/>
      <c r="H47" s="7"/>
      <c r="I47" s="7"/>
      <c r="J47" s="7"/>
    </row>
    <row r="48" spans="1:10">
      <c r="A48" s="26"/>
      <c r="B48" s="23"/>
      <c r="C48" s="23"/>
      <c r="D48" s="23"/>
      <c r="E48" s="141"/>
      <c r="F48" s="7"/>
      <c r="G48" s="7"/>
      <c r="H48" s="7"/>
      <c r="I48" s="7"/>
      <c r="J48" s="7"/>
    </row>
    <row r="49" spans="1:10">
      <c r="A49" s="26"/>
      <c r="B49" s="23"/>
      <c r="C49" s="23"/>
      <c r="D49" s="23"/>
      <c r="E49" s="141"/>
      <c r="F49" s="7"/>
      <c r="G49" s="7"/>
      <c r="H49" s="7"/>
      <c r="I49" s="7"/>
      <c r="J49" s="7"/>
    </row>
    <row r="50" spans="1:10" ht="20.25">
      <c r="A50" s="26"/>
      <c r="B50" s="26"/>
      <c r="C50" s="27"/>
      <c r="D50" s="27"/>
      <c r="E50" s="141"/>
      <c r="F50" s="7"/>
      <c r="G50" s="7"/>
      <c r="H50" s="7"/>
      <c r="I50" s="7"/>
      <c r="J50" s="7"/>
    </row>
    <row r="51" spans="1:10" ht="46.5" customHeight="1">
      <c r="A51" s="26"/>
      <c r="B51" s="26"/>
      <c r="C51" s="26"/>
      <c r="D51" s="114" t="s">
        <v>386</v>
      </c>
      <c r="E51" s="141"/>
      <c r="F51" s="7"/>
      <c r="G51" s="7"/>
      <c r="H51" s="7"/>
      <c r="I51" s="7"/>
      <c r="J51" s="7"/>
    </row>
    <row r="52" spans="1:10" ht="90" customHeight="1">
      <c r="A52" s="26"/>
      <c r="B52" s="122" t="s">
        <v>352</v>
      </c>
      <c r="C52" s="26"/>
      <c r="D52" s="120" t="s">
        <v>387</v>
      </c>
      <c r="E52" s="142">
        <v>0.8</v>
      </c>
      <c r="F52" s="7"/>
      <c r="G52" s="7"/>
      <c r="H52" s="7"/>
      <c r="I52" s="7"/>
      <c r="J52" s="7"/>
    </row>
    <row r="53" spans="1:10" ht="66">
      <c r="A53" s="26"/>
      <c r="B53" s="123" t="s">
        <v>356</v>
      </c>
      <c r="C53" s="27"/>
      <c r="D53" s="120" t="s">
        <v>388</v>
      </c>
      <c r="E53" s="142">
        <v>1</v>
      </c>
      <c r="F53" s="7"/>
      <c r="G53" s="7"/>
      <c r="H53" s="7"/>
      <c r="I53" s="7"/>
      <c r="J53" s="7"/>
    </row>
    <row r="54" spans="1:10" ht="20.25">
      <c r="A54" s="26"/>
      <c r="B54" s="26"/>
      <c r="C54" s="27"/>
      <c r="D54" s="27"/>
      <c r="E54" s="141"/>
      <c r="F54" s="7"/>
      <c r="G54" s="7"/>
      <c r="H54" s="7"/>
      <c r="I54" s="7"/>
      <c r="J54" s="7"/>
    </row>
    <row r="55" spans="1:10" ht="20.25">
      <c r="A55" s="26"/>
      <c r="B55" s="26"/>
      <c r="C55" s="27"/>
      <c r="D55" s="27"/>
      <c r="E55" s="141"/>
      <c r="F55" s="7"/>
      <c r="G55" s="7"/>
      <c r="H55" s="7"/>
      <c r="I55" s="7"/>
      <c r="J55" s="7"/>
    </row>
    <row r="56" spans="1:10" ht="20.25">
      <c r="A56" s="26"/>
      <c r="B56" s="26"/>
      <c r="C56" s="27"/>
      <c r="D56" s="27"/>
      <c r="E56" s="141"/>
      <c r="F56" s="7"/>
      <c r="G56" s="7"/>
      <c r="H56" s="7"/>
      <c r="I56" s="7"/>
      <c r="J56" s="7"/>
    </row>
    <row r="57" spans="1:10" ht="20.25">
      <c r="A57" s="26"/>
      <c r="B57" s="26"/>
      <c r="C57" s="27"/>
      <c r="D57" s="27"/>
      <c r="E57" s="141"/>
      <c r="F57" s="7"/>
      <c r="G57" s="7"/>
      <c r="H57" s="7"/>
      <c r="I57" s="7"/>
      <c r="J57" s="7"/>
    </row>
    <row r="58" spans="1:10" ht="20.25">
      <c r="A58" s="26"/>
      <c r="B58" s="26"/>
      <c r="C58" s="27"/>
      <c r="D58" s="27"/>
      <c r="E58" s="141"/>
      <c r="F58" s="7"/>
      <c r="G58" s="7"/>
      <c r="H58" s="7"/>
      <c r="I58" s="7"/>
      <c r="J58" s="7"/>
    </row>
    <row r="59" spans="1:10" ht="20.25">
      <c r="A59" s="26"/>
      <c r="B59" s="26"/>
      <c r="C59" s="27"/>
      <c r="D59" s="27"/>
      <c r="E59" s="141"/>
      <c r="F59" s="7"/>
      <c r="G59" s="7"/>
      <c r="H59" s="7"/>
      <c r="I59" s="7"/>
      <c r="J59" s="7"/>
    </row>
    <row r="60" spans="1:10" ht="20.25">
      <c r="A60" s="26"/>
      <c r="B60" s="26"/>
      <c r="C60" s="27"/>
      <c r="D60" s="27"/>
      <c r="E60" s="141"/>
      <c r="F60" s="7"/>
      <c r="G60" s="7"/>
      <c r="H60" s="7"/>
      <c r="I60" s="7"/>
      <c r="J60" s="7"/>
    </row>
    <row r="61" spans="1:10" ht="20.25">
      <c r="A61" s="26"/>
      <c r="B61" s="26"/>
      <c r="C61" s="27"/>
      <c r="D61" s="27"/>
      <c r="E61" s="141"/>
      <c r="F61" s="7"/>
      <c r="G61" s="7"/>
      <c r="H61" s="7"/>
      <c r="I61" s="7"/>
      <c r="J61" s="7"/>
    </row>
    <row r="62" spans="1:10" ht="20.25">
      <c r="A62" s="26"/>
      <c r="B62" s="26"/>
      <c r="C62" s="27"/>
      <c r="D62" s="27"/>
      <c r="E62" s="141"/>
      <c r="F62" s="7"/>
      <c r="G62" s="7"/>
      <c r="H62" s="7"/>
      <c r="I62" s="7"/>
      <c r="J62" s="7"/>
    </row>
    <row r="63" spans="1:10" ht="20.25">
      <c r="A63" s="26"/>
      <c r="B63" s="26"/>
      <c r="C63" s="27"/>
      <c r="D63" s="27"/>
      <c r="E63" s="141"/>
      <c r="F63" s="7"/>
      <c r="G63" s="7"/>
      <c r="H63" s="7"/>
      <c r="I63" s="7"/>
      <c r="J63" s="7"/>
    </row>
    <row r="64" spans="1:10" ht="20.25">
      <c r="A64" s="26"/>
      <c r="B64" s="26"/>
      <c r="C64" s="27"/>
      <c r="D64" s="27"/>
      <c r="E64" s="141"/>
      <c r="F64" s="7"/>
      <c r="G64" s="7"/>
      <c r="H64" s="7"/>
      <c r="I64" s="7"/>
      <c r="J64" s="7"/>
    </row>
    <row r="65" spans="1:10" ht="20.25">
      <c r="A65" s="26"/>
      <c r="B65" s="26"/>
      <c r="C65" s="27"/>
      <c r="D65" s="27"/>
      <c r="E65" s="141"/>
      <c r="F65" s="7"/>
      <c r="G65" s="7"/>
      <c r="H65" s="7"/>
      <c r="I65" s="7"/>
      <c r="J65" s="7"/>
    </row>
    <row r="66" spans="1:10" ht="20.25">
      <c r="A66" s="26"/>
      <c r="B66" s="26"/>
      <c r="C66" s="27"/>
      <c r="D66" s="27"/>
      <c r="E66" s="141"/>
      <c r="F66" s="7"/>
      <c r="G66" s="7"/>
      <c r="H66" s="7"/>
      <c r="I66" s="7"/>
      <c r="J66" s="7"/>
    </row>
    <row r="67" spans="1:10" ht="20.25">
      <c r="A67" s="26"/>
      <c r="B67" s="26"/>
      <c r="C67" s="27"/>
      <c r="D67" s="27"/>
      <c r="E67" s="141"/>
      <c r="F67" s="7"/>
      <c r="G67" s="7"/>
      <c r="H67" s="7"/>
      <c r="I67" s="7"/>
      <c r="J67" s="7"/>
    </row>
    <row r="68" spans="1:10" ht="20.25">
      <c r="A68" s="26"/>
      <c r="B68" s="26"/>
      <c r="C68" s="27"/>
      <c r="D68" s="27"/>
      <c r="E68" s="141"/>
      <c r="F68" s="7"/>
      <c r="G68" s="7"/>
      <c r="H68" s="7"/>
      <c r="I68" s="7"/>
      <c r="J68" s="7"/>
    </row>
    <row r="69" spans="1:10" ht="20.25">
      <c r="A69" s="26"/>
      <c r="B69" s="26"/>
      <c r="C69" s="27"/>
      <c r="D69" s="27"/>
      <c r="E69" s="141"/>
      <c r="F69" s="7"/>
      <c r="G69" s="7"/>
      <c r="H69" s="7"/>
      <c r="I69" s="7"/>
      <c r="J69" s="7"/>
    </row>
    <row r="70" spans="1:10" ht="20.25">
      <c r="A70" s="26"/>
      <c r="B70" s="26"/>
      <c r="C70" s="27"/>
      <c r="D70" s="27"/>
      <c r="E70" s="141"/>
      <c r="F70" s="7"/>
      <c r="G70" s="7"/>
      <c r="H70" s="7"/>
      <c r="I70" s="7"/>
      <c r="J70" s="7"/>
    </row>
    <row r="71" spans="1:10" ht="20.25">
      <c r="A71" s="26"/>
      <c r="B71" s="26"/>
      <c r="C71" s="27"/>
      <c r="D71" s="27"/>
      <c r="E71" s="141"/>
      <c r="F71" s="7"/>
      <c r="G71" s="7"/>
      <c r="H71" s="7"/>
      <c r="I71" s="7"/>
      <c r="J71" s="7"/>
    </row>
    <row r="72" spans="1:10" ht="20.25">
      <c r="A72" s="26"/>
      <c r="B72" s="26"/>
      <c r="C72" s="27"/>
      <c r="D72" s="27"/>
      <c r="E72" s="141"/>
      <c r="F72" s="7"/>
      <c r="G72" s="7"/>
      <c r="H72" s="7"/>
      <c r="I72" s="7"/>
      <c r="J72" s="7"/>
    </row>
    <row r="73" spans="1:10" ht="20.25">
      <c r="A73" s="26"/>
      <c r="B73" s="26"/>
      <c r="C73" s="27"/>
      <c r="D73" s="27"/>
      <c r="E73" s="141"/>
      <c r="F73" s="7"/>
      <c r="G73" s="7"/>
      <c r="H73" s="7"/>
      <c r="I73" s="7"/>
      <c r="J73" s="7"/>
    </row>
    <row r="74" spans="1:10" ht="20.25">
      <c r="A74" s="26"/>
      <c r="B74" s="26"/>
      <c r="C74" s="27"/>
      <c r="D74" s="27"/>
      <c r="E74" s="141"/>
      <c r="F74" s="7"/>
      <c r="G74" s="7"/>
      <c r="H74" s="7"/>
      <c r="I74" s="7"/>
      <c r="J74" s="7"/>
    </row>
    <row r="75" spans="1:10" ht="20.25">
      <c r="A75" s="26"/>
      <c r="B75" s="26"/>
      <c r="C75" s="27"/>
      <c r="D75" s="27"/>
      <c r="E75" s="141"/>
      <c r="F75" s="7"/>
      <c r="G75" s="7"/>
      <c r="H75" s="7"/>
      <c r="I75" s="7"/>
      <c r="J75" s="7"/>
    </row>
    <row r="76" spans="1:10" ht="20.25">
      <c r="A76" s="26"/>
      <c r="B76" s="26"/>
      <c r="C76" s="27"/>
      <c r="D76" s="27"/>
      <c r="E76" s="141"/>
      <c r="F76" s="7"/>
      <c r="G76" s="7"/>
      <c r="H76" s="7"/>
      <c r="I76" s="7"/>
      <c r="J76" s="7"/>
    </row>
    <row r="77" spans="1:10" ht="20.25">
      <c r="A77" s="26"/>
      <c r="B77" s="26"/>
      <c r="C77" s="27"/>
      <c r="D77" s="27"/>
      <c r="E77" s="141"/>
      <c r="F77" s="7"/>
      <c r="G77" s="7"/>
      <c r="H77" s="7"/>
      <c r="I77" s="7"/>
      <c r="J77" s="7"/>
    </row>
    <row r="78" spans="1:10" ht="20.25">
      <c r="A78" s="26"/>
      <c r="B78" s="26"/>
      <c r="C78" s="27"/>
      <c r="D78" s="27"/>
      <c r="E78" s="141"/>
      <c r="F78" s="7"/>
      <c r="G78" s="7"/>
      <c r="H78" s="7"/>
      <c r="I78" s="7"/>
      <c r="J78" s="7"/>
    </row>
    <row r="79" spans="1:10" ht="20.25">
      <c r="A79" s="26"/>
      <c r="B79" s="26"/>
      <c r="C79" s="27"/>
      <c r="D79" s="27"/>
      <c r="E79" s="141"/>
      <c r="F79" s="7"/>
      <c r="G79" s="7"/>
      <c r="H79" s="7"/>
      <c r="I79" s="7"/>
      <c r="J79" s="7"/>
    </row>
    <row r="80" spans="1:10" s="7" customFormat="1" ht="20.25">
      <c r="A80" s="26"/>
      <c r="B80" s="26"/>
      <c r="C80" s="27"/>
      <c r="D80" s="27"/>
      <c r="E80" s="141"/>
    </row>
    <row r="81" spans="1:5" s="7" customFormat="1" ht="20.25">
      <c r="A81" s="26"/>
      <c r="B81" s="26"/>
      <c r="C81" s="27"/>
      <c r="D81" s="27"/>
      <c r="E81" s="141"/>
    </row>
    <row r="82" spans="1:5" s="7" customFormat="1" ht="20.25">
      <c r="A82" s="26"/>
      <c r="B82" s="26"/>
      <c r="C82" s="27"/>
      <c r="D82" s="27"/>
      <c r="E82" s="141"/>
    </row>
    <row r="83" spans="1:5" s="7" customFormat="1" ht="20.25">
      <c r="A83" s="26"/>
      <c r="B83" s="26"/>
      <c r="C83" s="27"/>
      <c r="D83" s="27"/>
      <c r="E83" s="141"/>
    </row>
    <row r="84" spans="1:5" s="7" customFormat="1" ht="20.25">
      <c r="A84" s="26"/>
      <c r="B84" s="26"/>
      <c r="C84" s="27"/>
      <c r="D84" s="27"/>
      <c r="E84" s="141"/>
    </row>
    <row r="85" spans="1:5" s="7" customFormat="1" ht="20.25">
      <c r="A85" s="26"/>
      <c r="B85" s="26"/>
      <c r="C85" s="27"/>
      <c r="D85" s="27"/>
      <c r="E85" s="141"/>
    </row>
    <row r="86" spans="1:5" s="7" customFormat="1" ht="20.25">
      <c r="A86" s="26"/>
      <c r="B86" s="26"/>
      <c r="C86" s="27"/>
      <c r="D86" s="27"/>
      <c r="E86" s="141"/>
    </row>
    <row r="87" spans="1:5" s="7" customFormat="1" ht="20.25">
      <c r="A87" s="26"/>
      <c r="B87" s="26"/>
      <c r="C87" s="27"/>
      <c r="D87" s="27"/>
      <c r="E87" s="141"/>
    </row>
    <row r="88" spans="1:5" s="7" customFormat="1" ht="20.25">
      <c r="A88" s="26"/>
      <c r="B88" s="26"/>
      <c r="C88" s="27"/>
      <c r="D88" s="27"/>
      <c r="E88" s="141"/>
    </row>
    <row r="89" spans="1:5" s="7" customFormat="1" ht="20.25">
      <c r="A89" s="26"/>
      <c r="B89" s="26"/>
      <c r="C89" s="27"/>
      <c r="D89" s="27"/>
      <c r="E89" s="141"/>
    </row>
    <row r="90" spans="1:5" s="7" customFormat="1" ht="20.25">
      <c r="A90" s="26"/>
      <c r="B90" s="26"/>
      <c r="C90" s="27"/>
      <c r="D90" s="27"/>
      <c r="E90" s="141"/>
    </row>
    <row r="91" spans="1:5" s="7" customFormat="1" ht="20.25">
      <c r="A91" s="26"/>
      <c r="B91" s="26"/>
      <c r="C91" s="27"/>
      <c r="D91" s="27"/>
      <c r="E91" s="141"/>
    </row>
    <row r="92" spans="1:5" s="7" customFormat="1" ht="20.25">
      <c r="A92" s="26"/>
      <c r="B92" s="26"/>
      <c r="C92" s="27"/>
      <c r="D92" s="27"/>
      <c r="E92" s="141"/>
    </row>
    <row r="93" spans="1:5" s="7" customFormat="1" ht="20.25">
      <c r="A93" s="26"/>
      <c r="B93" s="26"/>
      <c r="C93" s="27"/>
      <c r="D93" s="27"/>
      <c r="E93" s="141"/>
    </row>
    <row r="94" spans="1:5" s="7" customFormat="1" ht="20.25">
      <c r="A94" s="26"/>
      <c r="B94" s="26"/>
      <c r="C94" s="27"/>
      <c r="D94" s="27"/>
      <c r="E94" s="141"/>
    </row>
    <row r="95" spans="1:5" s="7" customFormat="1" ht="20.25">
      <c r="A95" s="26"/>
      <c r="B95" s="26"/>
      <c r="C95" s="27"/>
      <c r="D95" s="27"/>
      <c r="E95" s="141"/>
    </row>
    <row r="96" spans="1:5" s="7" customFormat="1" ht="20.25">
      <c r="A96" s="26"/>
      <c r="B96" s="26"/>
      <c r="C96" s="27"/>
      <c r="D96" s="27"/>
      <c r="E96" s="141"/>
    </row>
    <row r="97" spans="1:5" s="7" customFormat="1" ht="20.25">
      <c r="A97" s="26"/>
      <c r="B97" s="26"/>
      <c r="C97" s="27"/>
      <c r="D97" s="27"/>
      <c r="E97" s="141"/>
    </row>
    <row r="98" spans="1:5" s="7" customFormat="1" ht="20.25">
      <c r="A98" s="26"/>
      <c r="B98" s="26"/>
      <c r="C98" s="27"/>
      <c r="D98" s="27"/>
      <c r="E98" s="141"/>
    </row>
    <row r="99" spans="1:5" s="7" customFormat="1" ht="20.25">
      <c r="A99" s="26"/>
      <c r="B99" s="26"/>
      <c r="C99" s="27"/>
      <c r="D99" s="27"/>
      <c r="E99" s="141"/>
    </row>
    <row r="100" spans="1:5" s="7" customFormat="1" ht="20.25">
      <c r="A100" s="26"/>
      <c r="B100" s="26"/>
      <c r="C100" s="27"/>
      <c r="D100" s="27"/>
      <c r="E100" s="141"/>
    </row>
    <row r="101" spans="1:5" s="7" customFormat="1" ht="20.25">
      <c r="A101" s="26"/>
      <c r="B101" s="26"/>
      <c r="C101" s="27"/>
      <c r="D101" s="27"/>
      <c r="E101" s="141"/>
    </row>
    <row r="102" spans="1:5" s="7" customFormat="1" ht="20.25">
      <c r="A102" s="26"/>
      <c r="B102" s="26"/>
      <c r="C102" s="27"/>
      <c r="D102" s="27"/>
      <c r="E102" s="141"/>
    </row>
    <row r="103" spans="1:5" s="7" customFormat="1" ht="20.25">
      <c r="A103" s="26"/>
      <c r="B103" s="26"/>
      <c r="C103" s="27"/>
      <c r="D103" s="27"/>
      <c r="E103" s="141"/>
    </row>
    <row r="104" spans="1:5" s="7" customFormat="1" ht="20.25">
      <c r="A104" s="26"/>
      <c r="B104" s="26"/>
      <c r="C104" s="27"/>
      <c r="D104" s="27"/>
      <c r="E104" s="141"/>
    </row>
    <row r="105" spans="1:5" s="7" customFormat="1" ht="20.25">
      <c r="A105" s="26"/>
      <c r="B105" s="26"/>
      <c r="C105" s="27"/>
      <c r="D105" s="27"/>
      <c r="E105" s="141"/>
    </row>
    <row r="106" spans="1:5" s="7" customFormat="1" ht="20.25">
      <c r="A106" s="26"/>
      <c r="B106" s="26"/>
      <c r="C106" s="27"/>
      <c r="D106" s="27"/>
      <c r="E106" s="141"/>
    </row>
    <row r="107" spans="1:5" s="7" customFormat="1" ht="20.25">
      <c r="A107" s="26"/>
      <c r="B107" s="26"/>
      <c r="C107" s="27"/>
      <c r="D107" s="27"/>
      <c r="E107" s="141"/>
    </row>
    <row r="108" spans="1:5" s="7" customFormat="1" ht="20.25">
      <c r="A108" s="26"/>
      <c r="B108" s="26"/>
      <c r="C108" s="27"/>
      <c r="D108" s="27"/>
      <c r="E108" s="141"/>
    </row>
    <row r="109" spans="1:5" s="7" customFormat="1" ht="20.25">
      <c r="A109" s="26"/>
      <c r="B109" s="26"/>
      <c r="C109" s="27"/>
      <c r="D109" s="27"/>
      <c r="E109" s="141"/>
    </row>
    <row r="110" spans="1:5" s="7" customFormat="1" ht="20.25">
      <c r="A110" s="26"/>
      <c r="B110" s="26"/>
      <c r="C110" s="27"/>
      <c r="D110" s="27"/>
      <c r="E110" s="141"/>
    </row>
    <row r="111" spans="1:5" s="7" customFormat="1" ht="20.25">
      <c r="A111" s="26"/>
      <c r="B111" s="26"/>
      <c r="C111" s="27"/>
      <c r="D111" s="27"/>
      <c r="E111" s="141"/>
    </row>
    <row r="112" spans="1:5" s="7" customFormat="1" ht="20.25">
      <c r="A112" s="26"/>
      <c r="B112" s="26"/>
      <c r="C112" s="27"/>
      <c r="D112" s="27"/>
      <c r="E112" s="141"/>
    </row>
    <row r="113" spans="1:5" s="7" customFormat="1" ht="20.25">
      <c r="A113" s="26"/>
      <c r="B113" s="26"/>
      <c r="C113" s="27"/>
      <c r="D113" s="27"/>
      <c r="E113" s="141"/>
    </row>
    <row r="114" spans="1:5" s="7" customFormat="1" ht="20.25">
      <c r="A114" s="26"/>
      <c r="B114" s="26"/>
      <c r="C114" s="27"/>
      <c r="D114" s="27"/>
      <c r="E114" s="141"/>
    </row>
    <row r="115" spans="1:5" s="7" customFormat="1" ht="20.25">
      <c r="A115" s="26"/>
      <c r="B115" s="26"/>
      <c r="C115" s="27"/>
      <c r="D115" s="27"/>
      <c r="E115" s="141"/>
    </row>
    <row r="116" spans="1:5" s="7" customFormat="1" ht="20.25">
      <c r="A116" s="26"/>
      <c r="B116" s="26"/>
      <c r="C116" s="27"/>
      <c r="D116" s="27"/>
      <c r="E116" s="141"/>
    </row>
    <row r="117" spans="1:5" s="7" customFormat="1" ht="20.25">
      <c r="A117" s="26"/>
      <c r="B117" s="26"/>
      <c r="C117" s="27"/>
      <c r="D117" s="27"/>
      <c r="E117" s="141"/>
    </row>
    <row r="118" spans="1:5" s="7" customFormat="1" ht="20.25">
      <c r="A118" s="26"/>
      <c r="B118" s="26"/>
      <c r="C118" s="27"/>
      <c r="D118" s="27"/>
      <c r="E118" s="141"/>
    </row>
    <row r="119" spans="1:5" s="7" customFormat="1" ht="20.25">
      <c r="A119" s="26"/>
      <c r="B119" s="26"/>
      <c r="C119" s="27"/>
      <c r="D119" s="27"/>
      <c r="E119" s="141"/>
    </row>
    <row r="120" spans="1:5" s="7" customFormat="1" ht="20.25">
      <c r="A120" s="26"/>
      <c r="B120" s="26"/>
      <c r="C120" s="27"/>
      <c r="D120" s="27"/>
      <c r="E120" s="141"/>
    </row>
    <row r="121" spans="1:5" s="7" customFormat="1" ht="20.25">
      <c r="A121" s="26"/>
      <c r="B121" s="26"/>
      <c r="C121" s="27"/>
      <c r="D121" s="27"/>
      <c r="E121" s="141"/>
    </row>
    <row r="122" spans="1:5" s="7" customFormat="1" ht="20.25">
      <c r="A122" s="26"/>
      <c r="B122" s="26"/>
      <c r="C122" s="27"/>
      <c r="D122" s="27"/>
      <c r="E122" s="141"/>
    </row>
    <row r="123" spans="1:5" s="7" customFormat="1" ht="20.25">
      <c r="A123" s="26"/>
      <c r="B123" s="26"/>
      <c r="C123" s="27"/>
      <c r="D123" s="27"/>
      <c r="E123" s="141"/>
    </row>
    <row r="124" spans="1:5" s="7" customFormat="1" ht="20.25">
      <c r="A124" s="26"/>
      <c r="B124" s="26"/>
      <c r="C124" s="27"/>
      <c r="D124" s="27"/>
      <c r="E124" s="141"/>
    </row>
    <row r="125" spans="1:5" s="7" customFormat="1" ht="20.25">
      <c r="A125" s="26"/>
      <c r="B125" s="26"/>
      <c r="C125" s="27"/>
      <c r="D125" s="27"/>
      <c r="E125" s="141"/>
    </row>
    <row r="126" spans="1:5" s="7" customFormat="1" ht="20.25">
      <c r="A126" s="26"/>
      <c r="B126" s="26"/>
      <c r="C126" s="27"/>
      <c r="D126" s="27"/>
      <c r="E126" s="141"/>
    </row>
    <row r="127" spans="1:5" s="7" customFormat="1" ht="20.25">
      <c r="A127" s="26"/>
      <c r="B127" s="26"/>
      <c r="C127" s="27"/>
      <c r="D127" s="27"/>
      <c r="E127" s="141"/>
    </row>
    <row r="128" spans="1:5" s="7" customFormat="1" ht="20.25">
      <c r="A128" s="26"/>
      <c r="B128" s="26"/>
      <c r="C128" s="27"/>
      <c r="D128" s="27"/>
      <c r="E128" s="141"/>
    </row>
    <row r="129" spans="1:5" s="7" customFormat="1" ht="20.25">
      <c r="A129" s="26"/>
      <c r="B129" s="26"/>
      <c r="C129" s="27"/>
      <c r="D129" s="27"/>
      <c r="E129" s="141"/>
    </row>
    <row r="130" spans="1:5" s="7" customFormat="1" ht="20.25">
      <c r="A130" s="26"/>
      <c r="B130" s="26"/>
      <c r="C130" s="27"/>
      <c r="D130" s="27"/>
      <c r="E130" s="141"/>
    </row>
    <row r="131" spans="1:5" s="7" customFormat="1" ht="20.25">
      <c r="A131" s="26"/>
      <c r="B131" s="26"/>
      <c r="C131" s="27"/>
      <c r="D131" s="27"/>
      <c r="E131" s="141"/>
    </row>
    <row r="132" spans="1:5" s="7" customFormat="1" ht="20.25">
      <c r="A132" s="26"/>
      <c r="B132" s="26"/>
      <c r="C132" s="27"/>
      <c r="D132" s="27"/>
      <c r="E132" s="141"/>
    </row>
    <row r="133" spans="1:5" s="7" customFormat="1" ht="20.25">
      <c r="A133" s="26"/>
      <c r="B133" s="26"/>
      <c r="C133" s="27"/>
      <c r="D133" s="27"/>
      <c r="E133" s="141"/>
    </row>
    <row r="134" spans="1:5" s="7" customFormat="1" ht="20.25">
      <c r="A134" s="26"/>
      <c r="B134" s="26"/>
      <c r="C134" s="27"/>
      <c r="D134" s="27"/>
      <c r="E134" s="141"/>
    </row>
    <row r="135" spans="1:5" s="7" customFormat="1" ht="20.25">
      <c r="A135" s="26"/>
      <c r="B135" s="26"/>
      <c r="C135" s="27"/>
      <c r="D135" s="27"/>
      <c r="E135" s="141"/>
    </row>
    <row r="136" spans="1:5" s="7" customFormat="1" ht="20.25">
      <c r="A136" s="26"/>
      <c r="B136" s="26"/>
      <c r="C136" s="27"/>
      <c r="D136" s="27"/>
      <c r="E136" s="141"/>
    </row>
    <row r="137" spans="1:5" s="7" customFormat="1" ht="20.25">
      <c r="A137" s="26"/>
      <c r="B137" s="26"/>
      <c r="C137" s="27"/>
      <c r="D137" s="27"/>
      <c r="E137" s="141"/>
    </row>
    <row r="138" spans="1:5" s="7" customFormat="1" ht="20.25">
      <c r="A138" s="26"/>
      <c r="B138" s="26"/>
      <c r="C138" s="27"/>
      <c r="D138" s="27"/>
      <c r="E138" s="141"/>
    </row>
    <row r="139" spans="1:5" s="7" customFormat="1" ht="20.25">
      <c r="A139" s="26"/>
      <c r="B139" s="26"/>
      <c r="C139" s="27"/>
      <c r="D139" s="27"/>
      <c r="E139" s="141"/>
    </row>
    <row r="140" spans="1:5" s="7" customFormat="1" ht="20.25">
      <c r="A140" s="26"/>
      <c r="B140" s="26"/>
      <c r="C140" s="27"/>
      <c r="D140" s="27"/>
      <c r="E140" s="141"/>
    </row>
    <row r="141" spans="1:5" s="7" customFormat="1" ht="20.25">
      <c r="A141" s="26"/>
      <c r="B141" s="26"/>
      <c r="C141" s="27"/>
      <c r="D141" s="27"/>
      <c r="E141" s="141"/>
    </row>
    <row r="142" spans="1:5" s="7" customFormat="1" ht="20.25">
      <c r="A142" s="26"/>
      <c r="B142" s="26"/>
      <c r="C142" s="27"/>
      <c r="D142" s="27"/>
      <c r="E142" s="141"/>
    </row>
    <row r="143" spans="1:5" s="7" customFormat="1" ht="20.25">
      <c r="A143" s="26"/>
      <c r="B143" s="26"/>
      <c r="C143" s="27"/>
      <c r="D143" s="27"/>
      <c r="E143" s="141"/>
    </row>
    <row r="144" spans="1:5" s="7" customFormat="1" ht="20.25">
      <c r="A144" s="26"/>
      <c r="B144" s="26"/>
      <c r="C144" s="27"/>
      <c r="D144" s="27"/>
      <c r="E144" s="141"/>
    </row>
    <row r="145" spans="1:5" s="7" customFormat="1" ht="20.25">
      <c r="A145" s="26"/>
      <c r="B145" s="26"/>
      <c r="C145" s="27"/>
      <c r="D145" s="27"/>
      <c r="E145" s="141"/>
    </row>
    <row r="146" spans="1:5" s="7" customFormat="1" ht="20.25">
      <c r="A146" s="26"/>
      <c r="B146" s="26"/>
      <c r="C146" s="27"/>
      <c r="D146" s="27"/>
      <c r="E146" s="141"/>
    </row>
    <row r="147" spans="1:5" s="7" customFormat="1" ht="20.25">
      <c r="A147" s="26"/>
      <c r="B147" s="26"/>
      <c r="C147" s="27"/>
      <c r="D147" s="27"/>
      <c r="E147" s="141"/>
    </row>
    <row r="148" spans="1:5" s="7" customFormat="1" ht="20.25">
      <c r="A148" s="26"/>
      <c r="B148" s="26"/>
      <c r="C148" s="27"/>
      <c r="D148" s="27"/>
      <c r="E148" s="141"/>
    </row>
    <row r="149" spans="1:5" s="7" customFormat="1" ht="20.25">
      <c r="A149" s="26"/>
      <c r="B149" s="26"/>
      <c r="C149" s="27"/>
      <c r="D149" s="27"/>
      <c r="E149" s="141"/>
    </row>
    <row r="150" spans="1:5" s="7" customFormat="1" ht="20.25">
      <c r="A150" s="26"/>
      <c r="B150" s="26"/>
      <c r="C150" s="27"/>
      <c r="D150" s="27"/>
      <c r="E150" s="141"/>
    </row>
    <row r="151" spans="1:5" s="7" customFormat="1" ht="20.25">
      <c r="A151" s="26"/>
      <c r="B151" s="26"/>
      <c r="C151" s="27"/>
      <c r="D151" s="27"/>
      <c r="E151" s="141"/>
    </row>
    <row r="152" spans="1:5" s="7" customFormat="1" ht="20.25">
      <c r="A152" s="26"/>
      <c r="B152" s="26"/>
      <c r="C152" s="27"/>
      <c r="D152" s="27"/>
      <c r="E152" s="141"/>
    </row>
    <row r="153" spans="1:5" s="7" customFormat="1" ht="20.25">
      <c r="A153" s="26"/>
      <c r="B153" s="26"/>
      <c r="C153" s="27"/>
      <c r="D153" s="27"/>
      <c r="E153" s="141"/>
    </row>
    <row r="154" spans="1:5" s="7" customFormat="1" ht="20.25">
      <c r="A154" s="26"/>
      <c r="B154" s="26"/>
      <c r="C154" s="27"/>
      <c r="D154" s="27"/>
      <c r="E154" s="141"/>
    </row>
    <row r="155" spans="1:5" s="7" customFormat="1" ht="20.25">
      <c r="A155" s="26"/>
      <c r="B155" s="26"/>
      <c r="C155" s="27"/>
      <c r="D155" s="27"/>
      <c r="E155" s="141"/>
    </row>
    <row r="156" spans="1:5" s="7" customFormat="1" ht="20.25">
      <c r="A156" s="26"/>
      <c r="B156" s="26"/>
      <c r="C156" s="27"/>
      <c r="D156" s="27"/>
      <c r="E156" s="141"/>
    </row>
    <row r="157" spans="1:5" s="7" customFormat="1" ht="20.25">
      <c r="A157" s="26"/>
      <c r="B157" s="26"/>
      <c r="C157" s="27"/>
      <c r="D157" s="27"/>
      <c r="E157" s="141"/>
    </row>
    <row r="158" spans="1:5" s="7" customFormat="1" ht="20.25">
      <c r="A158" s="26"/>
      <c r="B158" s="26"/>
      <c r="C158" s="27"/>
      <c r="D158" s="27"/>
      <c r="E158" s="141"/>
    </row>
    <row r="159" spans="1:5" s="7" customFormat="1" ht="20.25">
      <c r="A159" s="26"/>
      <c r="B159" s="26"/>
      <c r="C159" s="27"/>
      <c r="D159" s="27"/>
      <c r="E159" s="141"/>
    </row>
    <row r="160" spans="1:5" s="7" customFormat="1" ht="20.25">
      <c r="A160" s="26"/>
      <c r="B160" s="26"/>
      <c r="C160" s="27"/>
      <c r="D160" s="27"/>
      <c r="E160" s="141"/>
    </row>
    <row r="161" spans="1:5" s="7" customFormat="1" ht="20.25">
      <c r="A161" s="26"/>
      <c r="B161" s="26"/>
      <c r="C161" s="27"/>
      <c r="D161" s="27"/>
      <c r="E161" s="141"/>
    </row>
    <row r="162" spans="1:5" s="7" customFormat="1" ht="20.25">
      <c r="A162" s="26"/>
      <c r="B162" s="26"/>
      <c r="C162" s="27"/>
      <c r="D162" s="27"/>
      <c r="E162" s="141"/>
    </row>
    <row r="163" spans="1:5" s="7" customFormat="1" ht="20.25">
      <c r="A163" s="26"/>
      <c r="B163" s="26"/>
      <c r="C163" s="27"/>
      <c r="D163" s="27"/>
      <c r="E163" s="141"/>
    </row>
    <row r="164" spans="1:5" s="7" customFormat="1" ht="20.25">
      <c r="A164" s="26"/>
      <c r="B164" s="26"/>
      <c r="C164" s="27"/>
      <c r="D164" s="27"/>
      <c r="E164" s="141"/>
    </row>
    <row r="165" spans="1:5" s="7" customFormat="1" ht="20.25">
      <c r="A165" s="26"/>
      <c r="B165" s="26"/>
      <c r="C165" s="27"/>
      <c r="D165" s="27"/>
      <c r="E165" s="141"/>
    </row>
    <row r="166" spans="1:5" s="7" customFormat="1" ht="20.25">
      <c r="A166" s="26"/>
      <c r="B166" s="26"/>
      <c r="C166" s="27"/>
      <c r="D166" s="27"/>
      <c r="E166" s="141"/>
    </row>
    <row r="167" spans="1:5" s="7" customFormat="1" ht="20.25">
      <c r="A167" s="26"/>
      <c r="B167" s="26"/>
      <c r="C167" s="27"/>
      <c r="D167" s="27"/>
      <c r="E167" s="141"/>
    </row>
    <row r="168" spans="1:5" s="7" customFormat="1" ht="20.25">
      <c r="A168" s="26"/>
      <c r="B168" s="26"/>
      <c r="C168" s="27"/>
      <c r="D168" s="27"/>
      <c r="E168" s="141"/>
    </row>
    <row r="169" spans="1:5" s="7" customFormat="1" ht="20.25">
      <c r="A169" s="26"/>
      <c r="B169" s="26"/>
      <c r="C169" s="27"/>
      <c r="D169" s="27"/>
      <c r="E169" s="141"/>
    </row>
    <row r="170" spans="1:5" s="7" customFormat="1" ht="20.25">
      <c r="A170" s="26"/>
      <c r="B170" s="26"/>
      <c r="C170" s="27"/>
      <c r="D170" s="27"/>
      <c r="E170" s="141"/>
    </row>
    <row r="171" spans="1:5" s="7" customFormat="1" ht="20.25">
      <c r="A171" s="26"/>
      <c r="B171" s="26"/>
      <c r="C171" s="27"/>
      <c r="D171" s="27"/>
      <c r="E171" s="141"/>
    </row>
    <row r="172" spans="1:5" s="7" customFormat="1" ht="20.25">
      <c r="A172" s="26"/>
      <c r="B172" s="26"/>
      <c r="C172" s="27"/>
      <c r="D172" s="27"/>
      <c r="E172" s="141"/>
    </row>
    <row r="173" spans="1:5" s="7" customFormat="1" ht="20.25">
      <c r="A173" s="26"/>
      <c r="B173" s="26"/>
      <c r="C173" s="27"/>
      <c r="D173" s="27"/>
      <c r="E173" s="141"/>
    </row>
    <row r="174" spans="1:5" s="7" customFormat="1" ht="20.25">
      <c r="A174" s="26"/>
      <c r="B174" s="26"/>
      <c r="C174" s="27"/>
      <c r="D174" s="27"/>
      <c r="E174" s="141"/>
    </row>
    <row r="175" spans="1:5" s="7" customFormat="1" ht="20.25">
      <c r="A175" s="26"/>
      <c r="B175" s="26"/>
      <c r="C175" s="27"/>
      <c r="D175" s="27"/>
      <c r="E175" s="141"/>
    </row>
    <row r="176" spans="1:5" s="7" customFormat="1" ht="20.25">
      <c r="A176" s="26"/>
      <c r="B176" s="26"/>
      <c r="C176" s="27"/>
      <c r="D176" s="27"/>
      <c r="E176" s="141"/>
    </row>
    <row r="177" spans="1:5" s="7" customFormat="1" ht="20.25">
      <c r="A177" s="26"/>
      <c r="B177" s="26"/>
      <c r="C177" s="27"/>
      <c r="D177" s="27"/>
      <c r="E177" s="141"/>
    </row>
    <row r="178" spans="1:5" s="7" customFormat="1" ht="20.25">
      <c r="A178" s="26"/>
      <c r="B178" s="26"/>
      <c r="C178" s="27"/>
      <c r="D178" s="27"/>
      <c r="E178" s="141"/>
    </row>
    <row r="179" spans="1:5" s="7" customFormat="1" ht="20.25">
      <c r="A179" s="26"/>
      <c r="B179" s="26"/>
      <c r="C179" s="27"/>
      <c r="D179" s="27"/>
      <c r="E179" s="141"/>
    </row>
    <row r="180" spans="1:5" s="7" customFormat="1" ht="20.25">
      <c r="A180" s="26"/>
      <c r="B180" s="26"/>
      <c r="C180" s="27"/>
      <c r="D180" s="27"/>
      <c r="E180" s="141"/>
    </row>
    <row r="181" spans="1:5" s="7" customFormat="1" ht="20.25">
      <c r="A181" s="26"/>
      <c r="B181" s="26"/>
      <c r="C181" s="27"/>
      <c r="D181" s="27"/>
      <c r="E181" s="141"/>
    </row>
    <row r="182" spans="1:5" s="7" customFormat="1" ht="20.25">
      <c r="A182" s="26"/>
      <c r="B182" s="26"/>
      <c r="C182" s="27"/>
      <c r="D182" s="27"/>
      <c r="E182" s="141"/>
    </row>
    <row r="183" spans="1:5" s="7" customFormat="1" ht="20.25">
      <c r="A183" s="26"/>
      <c r="B183" s="26"/>
      <c r="C183" s="27"/>
      <c r="D183" s="27"/>
      <c r="E183" s="141"/>
    </row>
    <row r="184" spans="1:5" s="7" customFormat="1" ht="20.25">
      <c r="A184" s="26"/>
      <c r="B184" s="26"/>
      <c r="C184" s="27"/>
      <c r="D184" s="27"/>
      <c r="E184" s="141"/>
    </row>
    <row r="185" spans="1:5" s="7" customFormat="1" ht="20.25">
      <c r="A185" s="26"/>
      <c r="B185" s="26"/>
      <c r="C185" s="27"/>
      <c r="D185" s="27"/>
      <c r="E185" s="141"/>
    </row>
    <row r="186" spans="1:5" s="7" customFormat="1" ht="20.25">
      <c r="A186" s="26"/>
      <c r="B186" s="26"/>
      <c r="C186" s="27"/>
      <c r="D186" s="27"/>
      <c r="E186" s="141"/>
    </row>
    <row r="187" spans="1:5" s="7" customFormat="1" ht="20.25">
      <c r="A187" s="26"/>
      <c r="B187" s="26"/>
      <c r="C187" s="27"/>
      <c r="D187" s="27"/>
      <c r="E187" s="141"/>
    </row>
    <row r="188" spans="1:5" s="7" customFormat="1" ht="20.25">
      <c r="A188" s="26"/>
      <c r="B188" s="26"/>
      <c r="C188" s="27"/>
      <c r="D188" s="27"/>
      <c r="E188" s="141"/>
    </row>
    <row r="189" spans="1:5" s="7" customFormat="1" ht="20.25">
      <c r="A189" s="26"/>
      <c r="B189" s="26"/>
      <c r="C189" s="27"/>
      <c r="D189" s="27"/>
      <c r="E189" s="141"/>
    </row>
    <row r="190" spans="1:5" s="7" customFormat="1" ht="20.25">
      <c r="A190" s="26"/>
      <c r="B190" s="26"/>
      <c r="C190" s="27"/>
      <c r="D190" s="27"/>
      <c r="E190" s="141"/>
    </row>
    <row r="191" spans="1:5" s="7" customFormat="1" ht="20.25">
      <c r="A191" s="26"/>
      <c r="B191" s="26"/>
      <c r="C191" s="27"/>
      <c r="D191" s="27"/>
      <c r="E191" s="141"/>
    </row>
    <row r="192" spans="1:5" s="7" customFormat="1" ht="20.25">
      <c r="A192" s="26"/>
      <c r="B192" s="26"/>
      <c r="C192" s="27"/>
      <c r="D192" s="27"/>
      <c r="E192" s="141"/>
    </row>
    <row r="193" spans="1:5" s="7" customFormat="1" ht="20.25">
      <c r="A193" s="26"/>
      <c r="B193" s="26"/>
      <c r="C193" s="27"/>
      <c r="D193" s="27"/>
      <c r="E193" s="141"/>
    </row>
    <row r="194" spans="1:5" s="7" customFormat="1" ht="20.25">
      <c r="A194" s="26"/>
      <c r="B194" s="26"/>
      <c r="C194" s="27"/>
      <c r="D194" s="27"/>
      <c r="E194" s="141"/>
    </row>
    <row r="195" spans="1:5" s="7" customFormat="1" ht="20.25">
      <c r="A195" s="26"/>
      <c r="B195" s="26"/>
      <c r="C195" s="27"/>
      <c r="D195" s="27"/>
      <c r="E195" s="141"/>
    </row>
    <row r="196" spans="1:5" s="7" customFormat="1" ht="20.25">
      <c r="A196" s="26"/>
      <c r="B196" s="26"/>
      <c r="C196" s="27"/>
      <c r="D196" s="27"/>
      <c r="E196" s="141"/>
    </row>
    <row r="197" spans="1:5" s="7" customFormat="1" ht="20.25">
      <c r="A197" s="26"/>
      <c r="B197" s="26"/>
      <c r="C197" s="27"/>
      <c r="D197" s="27"/>
      <c r="E197" s="141"/>
    </row>
    <row r="198" spans="1:5" s="7" customFormat="1" ht="20.25">
      <c r="A198" s="26"/>
      <c r="B198" s="26"/>
      <c r="C198" s="27"/>
      <c r="D198" s="27"/>
      <c r="E198" s="141"/>
    </row>
    <row r="199" spans="1:5" s="7" customFormat="1" ht="20.25">
      <c r="A199" s="26"/>
      <c r="B199" s="26"/>
      <c r="C199" s="27"/>
      <c r="D199" s="27"/>
      <c r="E199" s="141"/>
    </row>
    <row r="200" spans="1:5" s="7" customFormat="1" ht="20.25">
      <c r="A200" s="26"/>
      <c r="B200" s="26"/>
      <c r="C200" s="27"/>
      <c r="D200" s="27"/>
      <c r="E200" s="141"/>
    </row>
    <row r="201" spans="1:5" s="7" customFormat="1" ht="20.25">
      <c r="A201" s="26"/>
      <c r="B201" s="26"/>
      <c r="C201" s="27"/>
      <c r="D201" s="27"/>
      <c r="E201" s="141"/>
    </row>
    <row r="202" spans="1:5" s="7" customFormat="1" ht="20.25">
      <c r="A202" s="26"/>
      <c r="B202" s="26"/>
      <c r="C202" s="27"/>
      <c r="D202" s="27"/>
      <c r="E202" s="141"/>
    </row>
    <row r="203" spans="1:5" s="7" customFormat="1" ht="20.25">
      <c r="A203" s="26"/>
      <c r="B203" s="26"/>
      <c r="C203" s="27"/>
      <c r="D203" s="27"/>
      <c r="E203" s="141"/>
    </row>
    <row r="204" spans="1:5" s="7" customFormat="1" ht="20.25">
      <c r="A204" s="26"/>
      <c r="B204" s="26"/>
      <c r="C204" s="27"/>
      <c r="D204" s="27"/>
      <c r="E204" s="141"/>
    </row>
    <row r="205" spans="1:5" s="7" customFormat="1" ht="20.25">
      <c r="A205" s="26"/>
      <c r="B205" s="26"/>
      <c r="C205" s="27"/>
      <c r="D205" s="27"/>
      <c r="E205" s="141"/>
    </row>
    <row r="206" spans="1:5" s="7" customFormat="1" ht="20.25">
      <c r="A206" s="26"/>
      <c r="B206" s="26"/>
      <c r="C206" s="27"/>
      <c r="D206" s="27"/>
      <c r="E206" s="141"/>
    </row>
    <row r="207" spans="1:5" s="7" customFormat="1" ht="20.25">
      <c r="A207" s="26"/>
      <c r="B207" s="26"/>
      <c r="C207" s="27"/>
      <c r="D207" s="27"/>
      <c r="E207" s="141"/>
    </row>
    <row r="208" spans="1:5" s="7" customFormat="1" ht="20.25">
      <c r="A208" s="26"/>
      <c r="B208" s="26"/>
      <c r="C208" s="27"/>
      <c r="D208" s="27"/>
      <c r="E208" s="141"/>
    </row>
    <row r="209" spans="1:5" s="7" customFormat="1" ht="20.25">
      <c r="A209" s="26"/>
      <c r="B209" s="26"/>
      <c r="C209" s="27"/>
      <c r="D209" s="27"/>
      <c r="E209" s="141"/>
    </row>
    <row r="210" spans="1:5" s="7" customFormat="1" ht="20.25">
      <c r="A210" s="26"/>
      <c r="B210" s="26"/>
      <c r="C210" s="27"/>
      <c r="D210" s="27"/>
      <c r="E210" s="141"/>
    </row>
    <row r="211" spans="1:5" s="7" customFormat="1" ht="20.25">
      <c r="A211" s="26"/>
      <c r="B211" s="26"/>
      <c r="C211" s="27"/>
      <c r="D211" s="27"/>
      <c r="E211" s="141"/>
    </row>
    <row r="212" spans="1:5" s="7" customFormat="1" ht="20.25">
      <c r="A212" s="26"/>
      <c r="B212" s="26"/>
      <c r="C212" s="27"/>
      <c r="D212" s="27"/>
      <c r="E212" s="141"/>
    </row>
    <row r="213" spans="1:5" s="7" customFormat="1" ht="20.25">
      <c r="A213" s="26"/>
      <c r="B213" s="26"/>
      <c r="C213" s="27"/>
      <c r="D213" s="27"/>
      <c r="E213" s="141"/>
    </row>
    <row r="214" spans="1:5" s="7" customFormat="1" ht="20.25">
      <c r="A214" s="26"/>
      <c r="B214" s="26"/>
      <c r="C214" s="27"/>
      <c r="D214" s="27"/>
      <c r="E214" s="141"/>
    </row>
    <row r="215" spans="1:5" s="7" customFormat="1" ht="20.25">
      <c r="A215" s="26"/>
      <c r="B215" s="26"/>
      <c r="C215" s="27"/>
      <c r="D215" s="27"/>
      <c r="E215" s="141"/>
    </row>
    <row r="216" spans="1:5" s="7" customFormat="1" ht="20.25">
      <c r="A216" s="26"/>
      <c r="B216" s="26"/>
      <c r="C216" s="27"/>
      <c r="D216" s="27"/>
      <c r="E216" s="141"/>
    </row>
    <row r="217" spans="1:5" s="7" customFormat="1" ht="20.25">
      <c r="A217" s="26"/>
      <c r="B217" s="26"/>
      <c r="C217" s="27"/>
      <c r="D217" s="27"/>
      <c r="E217" s="141"/>
    </row>
    <row r="218" spans="1:5" s="7" customFormat="1" ht="20.25">
      <c r="A218" s="26"/>
      <c r="B218" s="26"/>
      <c r="C218" s="27"/>
      <c r="D218" s="27"/>
      <c r="E218" s="141"/>
    </row>
    <row r="219" spans="1:5" s="7" customFormat="1" ht="20.25">
      <c r="A219" s="26"/>
      <c r="B219" s="26"/>
      <c r="C219" s="27"/>
      <c r="D219" s="27"/>
      <c r="E219" s="141"/>
    </row>
    <row r="220" spans="1:5" s="7" customFormat="1" ht="20.25">
      <c r="A220" s="26"/>
      <c r="B220" s="26"/>
      <c r="C220" s="27"/>
      <c r="D220" s="27"/>
      <c r="E220" s="141"/>
    </row>
    <row r="221" spans="1:5" s="7" customFormat="1" ht="20.25">
      <c r="A221" s="26"/>
      <c r="B221" s="26"/>
      <c r="C221" s="27"/>
      <c r="D221" s="27"/>
      <c r="E221" s="141"/>
    </row>
    <row r="222" spans="1:5" s="7" customFormat="1" ht="20.25">
      <c r="A222" s="26"/>
      <c r="B222" s="26"/>
      <c r="C222" s="27"/>
      <c r="D222" s="27"/>
      <c r="E222" s="141"/>
    </row>
    <row r="223" spans="1:5" s="7" customFormat="1" ht="20.25">
      <c r="A223" s="26"/>
      <c r="B223" s="26"/>
      <c r="C223" s="27"/>
      <c r="D223" s="27"/>
      <c r="E223" s="141"/>
    </row>
    <row r="224" spans="1:5" s="7" customFormat="1" ht="20.25">
      <c r="A224" s="26"/>
      <c r="B224" s="26"/>
      <c r="C224" s="27"/>
      <c r="D224" s="27"/>
      <c r="E224" s="141"/>
    </row>
    <row r="225" spans="1:7" s="7" customFormat="1" ht="20.25">
      <c r="A225" s="26"/>
      <c r="B225" s="26"/>
      <c r="C225" s="27"/>
      <c r="D225" s="27"/>
      <c r="E225" s="141"/>
    </row>
    <row r="226" spans="1:7" s="7" customFormat="1" ht="20.25">
      <c r="A226" s="26"/>
      <c r="B226" s="26"/>
      <c r="C226" s="27"/>
      <c r="D226" s="27"/>
      <c r="E226" s="141"/>
    </row>
    <row r="227" spans="1:7" s="7" customFormat="1" ht="20.25">
      <c r="A227" s="26"/>
      <c r="B227" s="26"/>
      <c r="C227" s="27"/>
      <c r="D227" s="27"/>
      <c r="E227" s="141"/>
    </row>
    <row r="228" spans="1:7" s="7" customFormat="1" ht="20.25">
      <c r="A228" s="26"/>
      <c r="B228" s="26"/>
      <c r="C228" s="27"/>
      <c r="D228" s="27"/>
      <c r="E228" s="141"/>
    </row>
    <row r="229" spans="1:7" s="7" customFormat="1" ht="20.25">
      <c r="A229" s="26"/>
      <c r="B229" s="26"/>
      <c r="C229" s="27"/>
      <c r="D229" s="27"/>
      <c r="E229" s="141"/>
    </row>
    <row r="230" spans="1:7" s="7" customFormat="1" ht="20.25">
      <c r="A230" s="26"/>
      <c r="B230" s="26"/>
      <c r="C230" s="27"/>
      <c r="D230" s="27"/>
      <c r="E230" s="141"/>
    </row>
    <row r="231" spans="1:7" ht="20.25">
      <c r="A231" s="26"/>
      <c r="B231" s="29"/>
      <c r="C231" s="30"/>
      <c r="D231" s="30"/>
    </row>
    <row r="232" spans="1:7" ht="20.25">
      <c r="A232" s="26"/>
      <c r="B232" s="29"/>
      <c r="C232" s="30"/>
      <c r="D232" s="30"/>
    </row>
    <row r="233" spans="1:7" ht="20.25">
      <c r="A233" s="26"/>
      <c r="B233" s="29"/>
      <c r="C233" s="30"/>
      <c r="D233" s="30"/>
    </row>
    <row r="234" spans="1:7" ht="20.25">
      <c r="A234" s="26"/>
      <c r="B234" s="29"/>
      <c r="C234" s="30"/>
      <c r="D234" s="30"/>
    </row>
    <row r="235" spans="1:7" ht="20.25">
      <c r="A235" s="26"/>
      <c r="B235" s="29"/>
      <c r="C235" s="30"/>
      <c r="D235" s="30"/>
    </row>
    <row r="236" spans="1:7">
      <c r="A236" s="7"/>
      <c r="B236" s="29"/>
      <c r="C236" s="29"/>
      <c r="D236" s="29"/>
    </row>
    <row r="237" spans="1:7" ht="20.25">
      <c r="A237" s="7"/>
      <c r="B237" s="31" t="s">
        <v>389</v>
      </c>
      <c r="C237" s="31" t="s">
        <v>390</v>
      </c>
      <c r="D237" t="s">
        <v>389</v>
      </c>
      <c r="E237" s="134" t="s">
        <v>390</v>
      </c>
    </row>
    <row r="238" spans="1:7" ht="21">
      <c r="A238" s="7"/>
      <c r="B238" s="32" t="s">
        <v>391</v>
      </c>
      <c r="C238" s="32" t="s">
        <v>392</v>
      </c>
      <c r="D238" t="s">
        <v>391</v>
      </c>
      <c r="F238" t="s">
        <v>391</v>
      </c>
      <c r="G238" t="str">
        <f ca="1">IF(NOT(ISERROR(MATCH(F238,_xlfn.ANCHORARRAY(B249),0))),#REF!&amp;"Por favor no seleccionar los criterios de impacto",F238)</f>
        <v>Afectación Económica o presupuestal</v>
      </c>
    </row>
    <row r="239" spans="1:7" ht="21">
      <c r="A239" s="7"/>
      <c r="B239" s="32" t="s">
        <v>391</v>
      </c>
      <c r="C239" s="32" t="s">
        <v>346</v>
      </c>
      <c r="E239" s="134" t="s">
        <v>392</v>
      </c>
    </row>
    <row r="240" spans="1:7" ht="21">
      <c r="A240" s="7"/>
      <c r="B240" s="32" t="s">
        <v>391</v>
      </c>
      <c r="C240" s="32" t="s">
        <v>349</v>
      </c>
      <c r="E240" s="134" t="s">
        <v>346</v>
      </c>
    </row>
    <row r="241" spans="1:5" ht="21">
      <c r="A241" s="7"/>
      <c r="B241" s="32" t="s">
        <v>391</v>
      </c>
      <c r="C241" s="32" t="s">
        <v>353</v>
      </c>
      <c r="E241" s="134" t="s">
        <v>349</v>
      </c>
    </row>
    <row r="242" spans="1:5" ht="21">
      <c r="A242" s="7"/>
      <c r="B242" s="32" t="s">
        <v>391</v>
      </c>
      <c r="C242" s="32" t="s">
        <v>357</v>
      </c>
      <c r="E242" s="134" t="s">
        <v>353</v>
      </c>
    </row>
    <row r="243" spans="1:5" ht="21">
      <c r="A243" s="7"/>
      <c r="B243" s="32" t="s">
        <v>340</v>
      </c>
      <c r="C243" s="32" t="s">
        <v>344</v>
      </c>
      <c r="E243" s="134" t="s">
        <v>357</v>
      </c>
    </row>
    <row r="244" spans="1:5" ht="21">
      <c r="A244" s="7"/>
      <c r="B244" s="32" t="s">
        <v>340</v>
      </c>
      <c r="C244" s="32" t="s">
        <v>393</v>
      </c>
      <c r="D244" t="s">
        <v>340</v>
      </c>
    </row>
    <row r="245" spans="1:5" ht="21">
      <c r="A245" s="7"/>
      <c r="B245" s="32" t="s">
        <v>340</v>
      </c>
      <c r="C245" s="32" t="s">
        <v>350</v>
      </c>
      <c r="E245" s="134" t="s">
        <v>344</v>
      </c>
    </row>
    <row r="246" spans="1:5" ht="21">
      <c r="A246" s="7"/>
      <c r="B246" s="32" t="s">
        <v>340</v>
      </c>
      <c r="C246" s="32" t="s">
        <v>394</v>
      </c>
      <c r="E246" s="134" t="s">
        <v>393</v>
      </c>
    </row>
    <row r="247" spans="1:5" ht="21">
      <c r="A247" s="7"/>
      <c r="B247" s="32" t="s">
        <v>340</v>
      </c>
      <c r="C247" s="32" t="s">
        <v>358</v>
      </c>
      <c r="E247" s="134" t="s">
        <v>350</v>
      </c>
    </row>
    <row r="248" spans="1:5">
      <c r="A248" s="7"/>
      <c r="B248" s="33"/>
      <c r="C248" s="33"/>
      <c r="E248" s="134" t="s">
        <v>394</v>
      </c>
    </row>
    <row r="249" spans="1:5">
      <c r="A249" s="7"/>
      <c r="B249" s="33" t="e" cm="1">
        <f t="array" aca="1" ref="B249:B251" ca="1">_xlfn.UNIQUE(Tabla1[[#All],[Criterios]])</f>
        <v>#NAME?</v>
      </c>
      <c r="C249" s="33"/>
      <c r="E249" s="134" t="s">
        <v>358</v>
      </c>
    </row>
    <row r="250" spans="1:5">
      <c r="A250" s="7"/>
      <c r="B250" s="33" t="e">
        <f ca="1"/>
        <v>#NAME?</v>
      </c>
      <c r="C250" s="33"/>
    </row>
    <row r="251" spans="1:5">
      <c r="B251" s="33" t="e">
        <f ca="1"/>
        <v>#NAME?</v>
      </c>
      <c r="C251" s="33"/>
    </row>
    <row r="252" spans="1:5">
      <c r="B252" s="34"/>
      <c r="C252" s="34"/>
    </row>
    <row r="253" spans="1:5">
      <c r="B253" s="34"/>
      <c r="C253" s="34"/>
    </row>
    <row r="254" spans="1:5">
      <c r="B254" s="34"/>
      <c r="C254" s="34"/>
    </row>
    <row r="255" spans="1:5">
      <c r="B255" s="34"/>
      <c r="C255" s="34"/>
      <c r="D255" s="34"/>
    </row>
    <row r="256" spans="1:5">
      <c r="B256" s="34"/>
      <c r="C256" s="34"/>
      <c r="D256" s="34"/>
    </row>
    <row r="257" spans="2:4">
      <c r="B257" s="34"/>
      <c r="C257" s="34"/>
      <c r="D257" s="34"/>
    </row>
    <row r="258" spans="2:4">
      <c r="B258" s="34"/>
      <c r="C258" s="34"/>
      <c r="D258" s="34"/>
    </row>
    <row r="259" spans="2:4">
      <c r="B259" s="34"/>
      <c r="C259" s="34"/>
      <c r="D259" s="34"/>
    </row>
    <row r="260" spans="2:4">
      <c r="B260" s="34"/>
      <c r="C260" s="34"/>
      <c r="D260" s="34"/>
    </row>
  </sheetData>
  <mergeCells count="1">
    <mergeCell ref="B2:E2"/>
  </mergeCells>
  <dataValidations count="1">
    <dataValidation type="list" allowBlank="1" showInputMessage="1" showErrorMessage="1" sqref="F238" xr:uid="{00000000-0002-0000-0700-000000000000}">
      <formula1>#REF!</formula1>
    </dataValidation>
  </dataValidations>
  <pageMargins left="0.7" right="0.7" top="0.75" bottom="0.75" header="0.3" footer="0.3"/>
  <pageSetup orientation="portrait"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249977111117893"/>
  </sheetPr>
  <dimension ref="B1:K16"/>
  <sheetViews>
    <sheetView topLeftCell="B1" workbookViewId="0">
      <selection activeCell="I5" sqref="I5"/>
    </sheetView>
  </sheetViews>
  <sheetFormatPr baseColWidth="10" defaultColWidth="14.28515625" defaultRowHeight="12.75"/>
  <cols>
    <col min="1" max="2" width="14.28515625" style="35"/>
    <col min="3" max="3" width="17" style="35" customWidth="1"/>
    <col min="4" max="4" width="14.28515625" style="35"/>
    <col min="5" max="5" width="46" style="35" customWidth="1"/>
    <col min="6" max="16384" width="14.28515625" style="35"/>
  </cols>
  <sheetData>
    <row r="1" spans="2:11" ht="24" customHeight="1" thickBot="1">
      <c r="B1" s="416" t="s">
        <v>395</v>
      </c>
      <c r="C1" s="417"/>
      <c r="D1" s="417"/>
      <c r="E1" s="417"/>
      <c r="F1" s="418"/>
    </row>
    <row r="2" spans="2:11" ht="16.5" thickBot="1">
      <c r="B2" s="36"/>
      <c r="C2" s="36"/>
      <c r="D2" s="36"/>
      <c r="E2" s="36"/>
      <c r="F2" s="36"/>
      <c r="I2" s="144"/>
      <c r="J2" s="160" t="s">
        <v>396</v>
      </c>
      <c r="K2" s="160" t="s">
        <v>248</v>
      </c>
    </row>
    <row r="3" spans="2:11" ht="16.5" thickBot="1">
      <c r="B3" s="419" t="s">
        <v>397</v>
      </c>
      <c r="C3" s="420"/>
      <c r="D3" s="420"/>
      <c r="E3" s="37" t="s">
        <v>398</v>
      </c>
      <c r="F3" s="38" t="s">
        <v>399</v>
      </c>
      <c r="I3" s="159" t="s">
        <v>247</v>
      </c>
      <c r="J3" s="148">
        <v>0.5</v>
      </c>
      <c r="K3" s="148">
        <v>0.45</v>
      </c>
    </row>
    <row r="4" spans="2:11" ht="31.5">
      <c r="B4" s="421" t="s">
        <v>400</v>
      </c>
      <c r="C4" s="423" t="s">
        <v>232</v>
      </c>
      <c r="D4" s="39" t="s">
        <v>247</v>
      </c>
      <c r="E4" s="40" t="s">
        <v>401</v>
      </c>
      <c r="F4" s="41">
        <v>0.25</v>
      </c>
      <c r="I4" s="160" t="s">
        <v>283</v>
      </c>
      <c r="J4" s="148">
        <v>0.4</v>
      </c>
      <c r="K4" s="148">
        <v>0.35</v>
      </c>
    </row>
    <row r="5" spans="2:11" ht="47.25">
      <c r="B5" s="422"/>
      <c r="C5" s="424"/>
      <c r="D5" s="42" t="s">
        <v>283</v>
      </c>
      <c r="E5" s="43" t="s">
        <v>402</v>
      </c>
      <c r="F5" s="44">
        <v>0.15</v>
      </c>
      <c r="I5" s="160" t="s">
        <v>280</v>
      </c>
      <c r="J5" s="148">
        <v>0.35</v>
      </c>
      <c r="K5" s="148">
        <v>0.3</v>
      </c>
    </row>
    <row r="6" spans="2:11" ht="47.25">
      <c r="B6" s="422"/>
      <c r="C6" s="424"/>
      <c r="D6" s="42" t="s">
        <v>280</v>
      </c>
      <c r="E6" s="43" t="s">
        <v>403</v>
      </c>
      <c r="F6" s="44">
        <v>0.1</v>
      </c>
    </row>
    <row r="7" spans="2:11" ht="63">
      <c r="B7" s="422"/>
      <c r="C7" s="424" t="s">
        <v>233</v>
      </c>
      <c r="D7" s="42" t="s">
        <v>396</v>
      </c>
      <c r="E7" s="43" t="s">
        <v>404</v>
      </c>
      <c r="F7" s="44">
        <v>0.25</v>
      </c>
      <c r="G7" s="145"/>
    </row>
    <row r="8" spans="2:11" ht="31.5">
      <c r="B8" s="422"/>
      <c r="C8" s="424"/>
      <c r="D8" s="42" t="s">
        <v>248</v>
      </c>
      <c r="E8" s="43" t="s">
        <v>405</v>
      </c>
      <c r="F8" s="44">
        <v>0.2</v>
      </c>
      <c r="G8" s="145"/>
    </row>
    <row r="9" spans="2:11" ht="47.25">
      <c r="B9" s="422" t="s">
        <v>406</v>
      </c>
      <c r="C9" s="424" t="s">
        <v>235</v>
      </c>
      <c r="D9" s="42" t="s">
        <v>249</v>
      </c>
      <c r="E9" s="43" t="s">
        <v>407</v>
      </c>
      <c r="F9" s="45" t="s">
        <v>408</v>
      </c>
    </row>
    <row r="10" spans="2:11" ht="63">
      <c r="B10" s="422"/>
      <c r="C10" s="424"/>
      <c r="D10" s="42" t="s">
        <v>409</v>
      </c>
      <c r="E10" s="43" t="s">
        <v>410</v>
      </c>
      <c r="F10" s="45" t="s">
        <v>408</v>
      </c>
    </row>
    <row r="11" spans="2:11" ht="47.25">
      <c r="B11" s="422"/>
      <c r="C11" s="424" t="s">
        <v>236</v>
      </c>
      <c r="D11" s="42" t="s">
        <v>250</v>
      </c>
      <c r="E11" s="43" t="s">
        <v>411</v>
      </c>
      <c r="F11" s="45" t="s">
        <v>408</v>
      </c>
    </row>
    <row r="12" spans="2:11" ht="47.25">
      <c r="B12" s="422"/>
      <c r="C12" s="424"/>
      <c r="D12" s="42" t="s">
        <v>412</v>
      </c>
      <c r="E12" s="43" t="s">
        <v>413</v>
      </c>
      <c r="F12" s="45" t="s">
        <v>408</v>
      </c>
    </row>
    <row r="13" spans="2:11" ht="31.5">
      <c r="B13" s="422"/>
      <c r="C13" s="424" t="s">
        <v>237</v>
      </c>
      <c r="D13" s="42" t="s">
        <v>251</v>
      </c>
      <c r="E13" s="43" t="s">
        <v>414</v>
      </c>
      <c r="F13" s="45" t="s">
        <v>408</v>
      </c>
    </row>
    <row r="14" spans="2:11" ht="32.25" thickBot="1">
      <c r="B14" s="425"/>
      <c r="C14" s="426"/>
      <c r="D14" s="46" t="s">
        <v>270</v>
      </c>
      <c r="E14" s="47" t="s">
        <v>415</v>
      </c>
      <c r="F14" s="48" t="s">
        <v>408</v>
      </c>
    </row>
    <row r="15" spans="2:11" ht="49.5" customHeight="1">
      <c r="B15" s="415" t="s">
        <v>416</v>
      </c>
      <c r="C15" s="415"/>
      <c r="D15" s="415"/>
      <c r="E15" s="415"/>
      <c r="F15" s="415"/>
    </row>
    <row r="16" spans="2:11" ht="27" customHeight="1">
      <c r="B16" s="49"/>
    </row>
  </sheetData>
  <mergeCells count="10">
    <mergeCell ref="B15:F15"/>
    <mergeCell ref="B1:F1"/>
    <mergeCell ref="B3:D3"/>
    <mergeCell ref="B4:B8"/>
    <mergeCell ref="C4:C6"/>
    <mergeCell ref="C7:C8"/>
    <mergeCell ref="B9:B14"/>
    <mergeCell ref="C9:C10"/>
    <mergeCell ref="C11:C12"/>
    <mergeCell ref="C13:C1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6b64933-d4b2-4d2a-a272-db045faf4807">
      <Terms xmlns="http://schemas.microsoft.com/office/infopath/2007/PartnerControls"/>
    </lcf76f155ced4ddcb4097134ff3c332f>
    <TaxCatchAll xmlns="3ab39cab-ca31-4216-9a05-e86aeb02636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DF73FBB585EFC14CBFCA849974E4BAB9" ma:contentTypeVersion="12" ma:contentTypeDescription="Crear nuevo documento." ma:contentTypeScope="" ma:versionID="52af504b7ce3afeb2c29ef41b1503cd8">
  <xsd:schema xmlns:xsd="http://www.w3.org/2001/XMLSchema" xmlns:xs="http://www.w3.org/2001/XMLSchema" xmlns:p="http://schemas.microsoft.com/office/2006/metadata/properties" xmlns:ns2="3ab39cab-ca31-4216-9a05-e86aeb02636d" xmlns:ns3="66b64933-d4b2-4d2a-a272-db045faf4807" targetNamespace="http://schemas.microsoft.com/office/2006/metadata/properties" ma:root="true" ma:fieldsID="af35e70ad7103e1d6173f8040ca94a25" ns2:_="" ns3:_="">
    <xsd:import namespace="3ab39cab-ca31-4216-9a05-e86aeb02636d"/>
    <xsd:import namespace="66b64933-d4b2-4d2a-a272-db045faf480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LengthInSeconds" minOccurs="0"/>
                <xsd:element ref="ns3:lcf76f155ced4ddcb4097134ff3c332f" minOccurs="0"/>
                <xsd:element ref="ns2:TaxCatchAll"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b39cab-ca31-4216-9a05-e86aeb02636d"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79ae9fb2-c755-4e19-9501-476582224c5d}" ma:internalName="TaxCatchAll" ma:showField="CatchAllData" ma:web="3ab39cab-ca31-4216-9a05-e86aeb02636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6b64933-d4b2-4d2a-a272-db045faf480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1C6E9B6-EB8D-4E43-8819-7F290EEE4199}">
  <ds:schemaRefs>
    <ds:schemaRef ds:uri="http://schemas.microsoft.com/sharepoint/v3/contenttype/forms"/>
  </ds:schemaRefs>
</ds:datastoreItem>
</file>

<file path=customXml/itemProps2.xml><?xml version="1.0" encoding="utf-8"?>
<ds:datastoreItem xmlns:ds="http://schemas.openxmlformats.org/officeDocument/2006/customXml" ds:itemID="{02327380-4CA4-4D3B-84CF-F7D1F9FFCD25}">
  <ds:schemaRefs>
    <ds:schemaRef ds:uri="http://schemas.microsoft.com/office/infopath/2007/PartnerControls"/>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purl.org/dc/elements/1.1/"/>
    <ds:schemaRef ds:uri="http://www.w3.org/XML/1998/namespace"/>
    <ds:schemaRef ds:uri="66b64933-d4b2-4d2a-a272-db045faf4807"/>
    <ds:schemaRef ds:uri="3ab39cab-ca31-4216-9a05-e86aeb02636d"/>
    <ds:schemaRef ds:uri="http://purl.org/dc/dcmitype/"/>
  </ds:schemaRefs>
</ds:datastoreItem>
</file>

<file path=customXml/itemProps3.xml><?xml version="1.0" encoding="utf-8"?>
<ds:datastoreItem xmlns:ds="http://schemas.openxmlformats.org/officeDocument/2006/customXml" ds:itemID="{72DDAA4F-2848-42D4-92D9-603446DE9D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ab39cab-ca31-4216-9a05-e86aeb02636d"/>
    <ds:schemaRef ds:uri="66b64933-d4b2-4d2a-a272-db045faf48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16</vt:i4>
      </vt:variant>
    </vt:vector>
  </HeadingPairs>
  <TitlesOfParts>
    <vt:vector size="16" baseType="lpstr">
      <vt:lpstr>Presentacion </vt:lpstr>
      <vt:lpstr>Análisis de Contexto </vt:lpstr>
      <vt:lpstr>Estrategias</vt:lpstr>
      <vt:lpstr>Instructivo</vt:lpstr>
      <vt:lpstr>Mapa Final</vt:lpstr>
      <vt:lpstr>Clasificación Riesgo</vt:lpstr>
      <vt:lpstr>Tabla probabilidad</vt:lpstr>
      <vt:lpstr>Tabla Impacto</vt:lpstr>
      <vt:lpstr>Tabla Valoración de Controles</vt:lpstr>
      <vt:lpstr>Matriz de Calor</vt:lpstr>
      <vt:lpstr>Hoja1</vt:lpstr>
      <vt:lpstr>LISTA</vt:lpstr>
      <vt:lpstr>Seguimiento 1 Trimestre</vt:lpstr>
      <vt:lpstr>Seguimiento 2 Trimestre</vt:lpstr>
      <vt:lpstr>Seguimiento 3 Trimestre </vt:lpstr>
      <vt:lpstr>Seguimiento 4 Trimestre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user</cp:lastModifiedBy>
  <cp:revision/>
  <dcterms:created xsi:type="dcterms:W3CDTF">2021-04-16T16:11:31Z</dcterms:created>
  <dcterms:modified xsi:type="dcterms:W3CDTF">2024-02-06T20:13:50Z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0x010100DF73FBB585EFC14CBFCA849974E4BAB9</vt:lpwstr>
  </property>
  <property fmtid="{D5CDD505-2E9C-101B-9397-08002B2CF9AE}" pid="3" name="MediaServiceImageTags">
    <vt:lpwstr/>
  </property>
</Properties>
</file>